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"/>
    </mc:Choice>
  </mc:AlternateContent>
  <bookViews>
    <workbookView xWindow="-195" yWindow="-75" windowWidth="5475" windowHeight="6315" tabRatio="670"/>
  </bookViews>
  <sheets>
    <sheet name="Final Results" sheetId="18" r:id="rId1"/>
    <sheet name="Graph" sheetId="10" r:id="rId2"/>
    <sheet name="Data" sheetId="2" r:id="rId3"/>
    <sheet name="Lotus" sheetId="21" state="veryHidden" r:id="rId4"/>
  </sheets>
  <definedNames>
    <definedName name="Consumi_10" localSheetId="3">Lotus!$A$1:$AE$92</definedName>
    <definedName name="Consumi_11" localSheetId="3">Lotus!$A$1:$AH$107</definedName>
    <definedName name="Consumi_12" localSheetId="3">Lotus!$A$1:$AH$103</definedName>
    <definedName name="Consumi_13" localSheetId="3">Lotus!$A$1:$AO$24</definedName>
    <definedName name="Consumi_14" localSheetId="3">Lotus!$A$1:$AF$107</definedName>
    <definedName name="Consumi_19" localSheetId="3">Lotus!$A$1:$V$73</definedName>
    <definedName name="Consumi_4" localSheetId="3">Lotus!$A$1:$AK$74</definedName>
    <definedName name="Consumi_5" localSheetId="3">Lotus!$A$1:$AE$79</definedName>
    <definedName name="Consumi_6" localSheetId="3">Lotus!$A$1:$AE$82</definedName>
    <definedName name="Consumi_7" localSheetId="3">Lotus!$A$1:$AE$92</definedName>
    <definedName name="Consumi_8" localSheetId="3">Lotus!$A$1:$AE$82</definedName>
    <definedName name="Consumi_9" localSheetId="3">Lotus!$A$1:$AE$82</definedName>
  </definedNames>
  <calcPr calcId="162913"/>
</workbook>
</file>

<file path=xl/calcChain.xml><?xml version="1.0" encoding="utf-8"?>
<calcChain xmlns="http://schemas.openxmlformats.org/spreadsheetml/2006/main">
  <c r="C15" i="2" l="1"/>
  <c r="B15" i="2"/>
  <c r="AT24" i="18"/>
  <c r="AS24" i="18"/>
  <c r="AR24" i="18"/>
  <c r="AQ24" i="18"/>
  <c r="AP24" i="18"/>
  <c r="AO24" i="18"/>
  <c r="AN24" i="18"/>
  <c r="AM24" i="18"/>
  <c r="AK24" i="18"/>
  <c r="AJ24" i="18"/>
  <c r="AI24" i="18"/>
  <c r="AH24" i="18"/>
  <c r="AG24" i="18"/>
  <c r="AF24" i="18"/>
  <c r="AE24" i="18"/>
  <c r="AD24" i="18"/>
  <c r="AC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D24" i="18"/>
  <c r="C24" i="18"/>
  <c r="AT23" i="18"/>
  <c r="AS23" i="18"/>
  <c r="AR23" i="18"/>
  <c r="AQ23" i="18"/>
  <c r="AG23" i="18" s="1"/>
  <c r="AP23" i="18"/>
  <c r="AF23" i="18" s="1"/>
  <c r="AO23" i="18"/>
  <c r="AN23" i="18"/>
  <c r="AM23" i="18"/>
  <c r="AC23" i="18" s="1"/>
  <c r="AD23" i="18"/>
  <c r="E23" i="18"/>
  <c r="C23" i="18"/>
  <c r="AT22" i="18"/>
  <c r="AE22" i="18" s="1"/>
  <c r="AS22" i="18"/>
  <c r="AR22" i="18"/>
  <c r="AH22" i="18" s="1"/>
  <c r="AQ22" i="18"/>
  <c r="AG22" i="18" s="1"/>
  <c r="D22" i="18" s="1"/>
  <c r="AP22" i="18"/>
  <c r="AO22" i="18"/>
  <c r="AN22" i="18"/>
  <c r="AM22" i="18"/>
  <c r="AC22" i="18" s="1"/>
  <c r="AF22" i="18"/>
  <c r="AD22" i="18"/>
  <c r="E22" i="18"/>
  <c r="C22" i="18"/>
  <c r="AT21" i="18"/>
  <c r="AS21" i="18"/>
  <c r="AR21" i="18"/>
  <c r="AH21" i="18" s="1"/>
  <c r="AQ21" i="18"/>
  <c r="AG21" i="18" s="1"/>
  <c r="AP21" i="18"/>
  <c r="AO21" i="18"/>
  <c r="AN21" i="18"/>
  <c r="AM21" i="18"/>
  <c r="AC21" i="18" s="1"/>
  <c r="AF21" i="18"/>
  <c r="AE21" i="18"/>
  <c r="AD21" i="18"/>
  <c r="E21" i="18"/>
  <c r="C21" i="18"/>
  <c r="AT20" i="18"/>
  <c r="AE20" i="18" s="1"/>
  <c r="AS20" i="18"/>
  <c r="AR20" i="18"/>
  <c r="AQ20" i="18"/>
  <c r="AG20" i="18" s="1"/>
  <c r="D20" i="18" s="1"/>
  <c r="AP20" i="18"/>
  <c r="AO20" i="18"/>
  <c r="AN20" i="18"/>
  <c r="AM20" i="18"/>
  <c r="AC20" i="18" s="1"/>
  <c r="AF20" i="18"/>
  <c r="E20" i="18"/>
  <c r="C20" i="18"/>
  <c r="AT19" i="18"/>
  <c r="AE19" i="18" s="1"/>
  <c r="AS19" i="18"/>
  <c r="AR19" i="18"/>
  <c r="AQ19" i="18"/>
  <c r="AG19" i="18" s="1"/>
  <c r="AP19" i="18"/>
  <c r="AO19" i="18"/>
  <c r="AN19" i="18"/>
  <c r="AM19" i="18"/>
  <c r="AC19" i="18" s="1"/>
  <c r="AF19" i="18"/>
  <c r="AD19" i="18"/>
  <c r="E19" i="18"/>
  <c r="C19" i="18"/>
  <c r="AT18" i="18"/>
  <c r="AF18" i="18" s="1"/>
  <c r="AS18" i="18"/>
  <c r="AR18" i="18"/>
  <c r="AQ18" i="18"/>
  <c r="AP18" i="18"/>
  <c r="AO18" i="18"/>
  <c r="AN18" i="18"/>
  <c r="AM18" i="18"/>
  <c r="AC18" i="18" s="1"/>
  <c r="AG18" i="18"/>
  <c r="AD18" i="18"/>
  <c r="E18" i="18"/>
  <c r="C18" i="18"/>
  <c r="AT17" i="18"/>
  <c r="AG17" i="18" s="1"/>
  <c r="AS17" i="18"/>
  <c r="AR17" i="18"/>
  <c r="AQ17" i="18"/>
  <c r="AP17" i="18"/>
  <c r="AO17" i="18"/>
  <c r="AN17" i="18"/>
  <c r="AM17" i="18"/>
  <c r="AE17" i="18"/>
  <c r="AD17" i="18"/>
  <c r="F17" i="18"/>
  <c r="E17" i="18"/>
  <c r="C17" i="18"/>
  <c r="AT16" i="18"/>
  <c r="AE16" i="18" s="1"/>
  <c r="AS16" i="18"/>
  <c r="AR16" i="18"/>
  <c r="AQ16" i="18"/>
  <c r="AG16" i="18" s="1"/>
  <c r="AP16" i="18"/>
  <c r="AO16" i="18"/>
  <c r="AN16" i="18"/>
  <c r="AM16" i="18"/>
  <c r="AC16" i="18" s="1"/>
  <c r="AF16" i="18"/>
  <c r="E16" i="18"/>
  <c r="C16" i="18"/>
  <c r="AT15" i="18"/>
  <c r="AE15" i="18" s="1"/>
  <c r="AS15" i="18"/>
  <c r="AR15" i="18"/>
  <c r="AH15" i="18" s="1"/>
  <c r="AQ15" i="18"/>
  <c r="AG15" i="18" s="1"/>
  <c r="AP15" i="18"/>
  <c r="AO15" i="18"/>
  <c r="AN15" i="18"/>
  <c r="AM15" i="18"/>
  <c r="AC15" i="18" s="1"/>
  <c r="AF15" i="18"/>
  <c r="AD15" i="18"/>
  <c r="E15" i="18"/>
  <c r="C15" i="18"/>
  <c r="AT14" i="18"/>
  <c r="AF14" i="18" s="1"/>
  <c r="D14" i="18" s="1"/>
  <c r="AS14" i="18"/>
  <c r="AR14" i="18"/>
  <c r="AQ14" i="18"/>
  <c r="AP14" i="18"/>
  <c r="AO14" i="18"/>
  <c r="AN14" i="18"/>
  <c r="AM14" i="18"/>
  <c r="AC14" i="18" s="1"/>
  <c r="AG14" i="18"/>
  <c r="AE14" i="18"/>
  <c r="AD14" i="18"/>
  <c r="E14" i="18"/>
  <c r="C14" i="18"/>
  <c r="AT13" i="18"/>
  <c r="AE13" i="18" s="1"/>
  <c r="AS13" i="18"/>
  <c r="AR13" i="18"/>
  <c r="AQ13" i="18"/>
  <c r="AG13" i="18" s="1"/>
  <c r="AP13" i="18"/>
  <c r="AO13" i="18"/>
  <c r="AN13" i="18"/>
  <c r="AM13" i="18"/>
  <c r="AC13" i="18" s="1"/>
  <c r="AF13" i="18"/>
  <c r="AD13" i="18"/>
  <c r="E13" i="18"/>
  <c r="C13" i="18"/>
  <c r="AT12" i="18"/>
  <c r="AD12" i="18" s="1"/>
  <c r="AS12" i="18"/>
  <c r="AR12" i="18"/>
  <c r="AQ12" i="18"/>
  <c r="AG12" i="18" s="1"/>
  <c r="AP12" i="18"/>
  <c r="AF12" i="18" s="1"/>
  <c r="AO12" i="18"/>
  <c r="AN12" i="18"/>
  <c r="AM12" i="18"/>
  <c r="AC12" i="18" s="1"/>
  <c r="AE12" i="18"/>
  <c r="E12" i="18"/>
  <c r="C12" i="18"/>
  <c r="AT11" i="18"/>
  <c r="AD11" i="18" s="1"/>
  <c r="AS11" i="18"/>
  <c r="AR11" i="18"/>
  <c r="AQ11" i="18"/>
  <c r="AP11" i="18"/>
  <c r="AO11" i="18"/>
  <c r="AN11" i="18"/>
  <c r="AM11" i="18"/>
  <c r="AF11" i="18"/>
  <c r="AE11" i="18"/>
  <c r="E11" i="18"/>
  <c r="C11" i="18"/>
  <c r="AT10" i="18"/>
  <c r="AE10" i="18" s="1"/>
  <c r="AS10" i="18"/>
  <c r="AR10" i="18"/>
  <c r="AQ10" i="18"/>
  <c r="AG10" i="18" s="1"/>
  <c r="D10" i="18" s="1"/>
  <c r="AP10" i="18"/>
  <c r="AO10" i="18"/>
  <c r="AN10" i="18"/>
  <c r="AM10" i="18"/>
  <c r="AC10" i="18" s="1"/>
  <c r="AF10" i="18"/>
  <c r="AD10" i="18"/>
  <c r="E10" i="18"/>
  <c r="C10" i="18"/>
  <c r="AE23" i="18" l="1"/>
  <c r="AH23" i="18"/>
  <c r="D23" i="18"/>
  <c r="AI23" i="18"/>
  <c r="AK23" i="18"/>
  <c r="AJ23" i="18"/>
  <c r="F23" i="18"/>
  <c r="AI22" i="18"/>
  <c r="AK22" i="18"/>
  <c r="AJ22" i="18"/>
  <c r="F22" i="18"/>
  <c r="AI21" i="18"/>
  <c r="D21" i="18"/>
  <c r="AK21" i="18"/>
  <c r="AJ21" i="18"/>
  <c r="F21" i="18"/>
  <c r="AD20" i="18"/>
  <c r="AH20" i="18"/>
  <c r="AI20" i="18"/>
  <c r="AK20" i="18"/>
  <c r="AJ20" i="18"/>
  <c r="F20" i="18"/>
  <c r="AH19" i="18"/>
  <c r="AI19" i="18"/>
  <c r="D19" i="18"/>
  <c r="AK19" i="18"/>
  <c r="AJ19" i="18"/>
  <c r="F19" i="18"/>
  <c r="AI18" i="18"/>
  <c r="D18" i="18"/>
  <c r="AE18" i="18"/>
  <c r="AK18" i="18" s="1"/>
  <c r="AH18" i="18"/>
  <c r="AJ18" i="18"/>
  <c r="F18" i="18"/>
  <c r="AF17" i="18"/>
  <c r="AC17" i="18"/>
  <c r="AH17" i="18"/>
  <c r="AI17" i="18"/>
  <c r="D17" i="18"/>
  <c r="AD16" i="18"/>
  <c r="AK16" i="18" s="1"/>
  <c r="AH16" i="18"/>
  <c r="AI16" i="18"/>
  <c r="F16" i="18"/>
  <c r="D16" i="18"/>
  <c r="AJ16" i="18"/>
  <c r="D15" i="18"/>
  <c r="AI15" i="18"/>
  <c r="AK15" i="18"/>
  <c r="AJ15" i="18"/>
  <c r="F15" i="18"/>
  <c r="AH14" i="18"/>
  <c r="AI14" i="18"/>
  <c r="AK14" i="18"/>
  <c r="AJ14" i="18"/>
  <c r="F14" i="18"/>
  <c r="AH13" i="18"/>
  <c r="AI13" i="18"/>
  <c r="D13" i="18"/>
  <c r="F13" i="18"/>
  <c r="AK13" i="18"/>
  <c r="AJ13" i="18"/>
  <c r="AH12" i="18"/>
  <c r="AI12" i="18"/>
  <c r="D12" i="18"/>
  <c r="AK12" i="18"/>
  <c r="AJ12" i="18"/>
  <c r="F12" i="18"/>
  <c r="AC11" i="18"/>
  <c r="AG11" i="18"/>
  <c r="AI11" i="18" s="1"/>
  <c r="D11" i="18"/>
  <c r="AH11" i="18"/>
  <c r="AK11" i="18"/>
  <c r="AJ11" i="18"/>
  <c r="F11" i="18"/>
  <c r="AH10" i="18"/>
  <c r="AI10" i="18"/>
  <c r="F10" i="18"/>
  <c r="AK10" i="18"/>
  <c r="AJ10" i="18"/>
  <c r="AK17" i="18" l="1"/>
  <c r="AJ17" i="18"/>
</calcChain>
</file>

<file path=xl/connections.xml><?xml version="1.0" encoding="utf-8"?>
<connections xmlns="http://schemas.openxmlformats.org/spreadsheetml/2006/main">
  <connection id="1" name="export" type="6" refreshedVersion="6" deleted="1" background="1" saveData="1">
    <textPr prompt="0" sourceFile="C:\Windows\Temp\export.txt" tab="0" semicolon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<sst xmlns="http://schemas.openxmlformats.org/spreadsheetml/2006/main" count="241" uniqueCount="117">
  <si>
    <t>A1511485</t>
  </si>
  <si>
    <t>Int&amp;#233</t>
  </si>
  <si>
    <t>gration de la migration de main d&amp;#8217</t>
  </si>
  <si>
    <t>oeuvre dans les politiques actives du march&amp;#233</t>
  </si>
  <si>
    <t xml:space="preserve"> du travail en Tunisie</t>
  </si>
  <si>
    <t>FR, AR</t>
  </si>
  <si>
    <t>step</t>
  </si>
  <si>
    <t>text</t>
  </si>
  <si>
    <t>title</t>
  </si>
  <si>
    <t>order</t>
  </si>
  <si>
    <t>mandatory</t>
  </si>
  <si>
    <t>graph</t>
  </si>
  <si>
    <t>type</t>
  </si>
  <si>
    <t>code</t>
  </si>
  <si>
    <t>subcode</t>
  </si>
  <si>
    <t>year ref</t>
  </si>
  <si>
    <t>submitted q.nnaires</t>
  </si>
  <si>
    <t>prev year avg</t>
  </si>
  <si>
    <t>NOTEID</t>
  </si>
  <si>
    <t>radar</t>
  </si>
  <si>
    <t>answers</t>
  </si>
  <si>
    <t>Before participating in this activity, did you have enough information to understand whether it could meet your learning needs?</t>
  </si>
  <si>
    <t>Preliminary information</t>
  </si>
  <si>
    <t>q1</t>
  </si>
  <si>
    <t xml:space="preserve">To what extent were the activity's objectives achieved? </t>
  </si>
  <si>
    <t>Achievement of objectives</t>
  </si>
  <si>
    <t>Given the activity's objectives, how appropriate were the activity's contents?</t>
  </si>
  <si>
    <t>Contents appropriate to objectives</t>
  </si>
  <si>
    <t>How well did the course address the specific needs of both women and men within the course's sector or theme?</t>
  </si>
  <si>
    <t>Gender balance</t>
  </si>
  <si>
    <t>To what extent did this course/learning activity give you any tools, skills or knowledge to address gender equality in the sector in which you work?</t>
  </si>
  <si>
    <t xml:space="preserve">Skills on Gender </t>
  </si>
  <si>
    <t xml:space="preserve">Were the learning methods used generally appropriate? </t>
  </si>
  <si>
    <t>Learning methods</t>
  </si>
  <si>
    <t>How would you judge the resource persons' overall contribution?</t>
  </si>
  <si>
    <t>Resource persons</t>
  </si>
  <si>
    <t>How would you judge the resource person's overall contribution?</t>
  </si>
  <si>
    <t>RP - Overall quality</t>
  </si>
  <si>
    <t>q3</t>
  </si>
  <si>
    <t>C</t>
  </si>
  <si>
    <t>Andrea Salvini</t>
  </si>
  <si>
    <t>How would you judge the resource person's technical skills?</t>
  </si>
  <si>
    <t>RP - Technical skills</t>
  </si>
  <si>
    <t>How would you judge the resource person's teaching skills?</t>
  </si>
  <si>
    <t>RP - Teaching skills</t>
  </si>
  <si>
    <t>How would you judge the resource person's skill in facilitating interaction and group learning?</t>
  </si>
  <si>
    <t>RP - Quality of leadership</t>
  </si>
  <si>
    <t xml:space="preserve">Hedayet Selim </t>
  </si>
  <si>
    <t>Did the group of participants with whom you attended the activity contribute to your learning?</t>
  </si>
  <si>
    <t>Group working relations</t>
  </si>
  <si>
    <t xml:space="preserve">Were the materials used during the activity appropriate? </t>
  </si>
  <si>
    <t>Materials</t>
  </si>
  <si>
    <t>Would you say that the logistics of the activity were well organized?</t>
  </si>
  <si>
    <t>Organization</t>
  </si>
  <si>
    <t>Would you say that the administrative support/secretariat was efficient?</t>
  </si>
  <si>
    <t>Secretariat</t>
  </si>
  <si>
    <t xml:space="preserve"> How likely is it that you will apply some of what you have learned?</t>
  </si>
  <si>
    <t>Relevance to participant's job</t>
  </si>
  <si>
    <t>How likely is it that your institution/employer will benefit from your participation in the activity?</t>
  </si>
  <si>
    <t>Relevance to your organization's needs</t>
  </si>
  <si>
    <t>Are you satisfied with the overall quality of the activity?</t>
  </si>
  <si>
    <t>Overall quality</t>
  </si>
  <si>
    <t>x</t>
  </si>
  <si>
    <t>Gender</t>
  </si>
  <si>
    <t>demographic information</t>
  </si>
  <si>
    <t>Organization type</t>
  </si>
  <si>
    <t>Q: How would you suggest the resource persons improve the overall quality of their contribution? (You may name someone in particular.)</t>
  </si>
  <si>
    <t>Q: Do you have any observations or suggestions?</t>
  </si>
  <si>
    <t>Results - End of activity questionnaire</t>
  </si>
  <si>
    <t>Details</t>
  </si>
  <si>
    <t>num</t>
  </si>
  <si>
    <t>distribution</t>
  </si>
  <si>
    <t>Number of answers</t>
  </si>
  <si>
    <t>st</t>
  </si>
  <si>
    <t>of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</si>
  <si>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</si>
  <si>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</si>
  <si>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</si>
  <si>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</si>
  <si>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</si>
  <si>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</si>
  <si>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</si>
  <si>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</si>
  <si>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</si>
  <si>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</si>
  <si>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</si>
  <si>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</si>
  <si>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</si>
  <si>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</si>
  <si>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</si>
  <si>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</si>
  <si>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</si>
  <si>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</si>
  <si>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</si>
  <si>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</si>
  <si>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</si>
  <si>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min</t>
  </si>
  <si>
    <t>max</t>
  </si>
  <si>
    <t>%</t>
  </si>
  <si>
    <t>Questions</t>
  </si>
  <si>
    <t>aver.</t>
  </si>
  <si>
    <t>% 4 &amp; 5</t>
  </si>
  <si>
    <t>dev</t>
  </si>
  <si>
    <t>ans</t>
  </si>
  <si>
    <t>4 &amp; 5</t>
  </si>
  <si>
    <t>sum1</t>
  </si>
  <si>
    <t>sum2</t>
  </si>
  <si>
    <t>Average</t>
  </si>
  <si>
    <t>x = missing or invalid response</t>
  </si>
  <si>
    <t>Averages</t>
  </si>
  <si>
    <t>n</t>
  </si>
  <si>
    <t>A1511485 - Intégration de la migration de main d’oeuvre dans les politiques actives du marché du travail en Tunisie</t>
  </si>
  <si>
    <t>Language: FR, AR</t>
  </si>
  <si>
    <t>Date: 26/03/2019 to 29/03/2019</t>
  </si>
  <si>
    <t>Venue: Tunis</t>
  </si>
  <si>
    <t>Number of Participants: 23</t>
  </si>
  <si>
    <t>Returned Questionnaires (number and percentage): 21; 91.3%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</si>
</sst>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E2EAF8"/>
        <bgColor indexed="64"/>
      </patternFill>
    </fill>
    <fill>
      <patternFill patternType="solid">
        <fgColor rgb="FFE3E3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9" fontId="1" fillId="4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9" fontId="1" fillId="0" borderId="3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2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right"/>
    </xf>
    <xf numFmtId="9" fontId="1" fillId="4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/>
              <a:t>A1511485 - Intégration de la migration de main d’oeuvre dans les politiques actives du marché du travail en Tunisie
Activity Evaluation Main Results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Activity averages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Data!$B$1:$B$14</c:f>
              <c:numCache>
                <c:formatCode>0.00</c:formatCode>
                <c:ptCount val="14"/>
                <c:pt idx="0">
                  <c:v>3.9047619047619002</c:v>
                </c:pt>
                <c:pt idx="1">
                  <c:v>3.5238095238095202</c:v>
                </c:pt>
                <c:pt idx="2">
                  <c:v>3.5238095238095202</c:v>
                </c:pt>
                <c:pt idx="3">
                  <c:v>3.4285714285714302</c:v>
                </c:pt>
                <c:pt idx="4">
                  <c:v>2.9523809523809499</c:v>
                </c:pt>
                <c:pt idx="5">
                  <c:v>3.5238095238095202</c:v>
                </c:pt>
                <c:pt idx="6">
                  <c:v>3.71428571428571</c:v>
                </c:pt>
                <c:pt idx="7">
                  <c:v>4.3333333333333304</c:v>
                </c:pt>
                <c:pt idx="8">
                  <c:v>3.8571428571428599</c:v>
                </c:pt>
                <c:pt idx="9">
                  <c:v>3.9523809523809499</c:v>
                </c:pt>
                <c:pt idx="10">
                  <c:v>3.9047619047619002</c:v>
                </c:pt>
                <c:pt idx="11">
                  <c:v>3.8095238095238102</c:v>
                </c:pt>
                <c:pt idx="12">
                  <c:v>3.9523809523809499</c:v>
                </c:pt>
                <c:pt idx="13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3-4FE5-A1C1-0F8C2AE59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8215808"/>
        <c:axId val="138218112"/>
      </c:barChart>
      <c:lineChart>
        <c:grouping val="standard"/>
        <c:varyColors val="0"/>
        <c:ser>
          <c:idx val="2"/>
          <c:order val="1"/>
          <c:tx>
            <c:v>Activity % of 4 &amp; 5</c:v>
          </c:tx>
          <c:spPr>
            <a:ln w="66675">
              <a:noFill/>
            </a:ln>
          </c:spPr>
          <c:marker>
            <c:symbol val="diamond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Data!$A$1:$A$14</c:f>
              <c:strCache>
                <c:ptCount val="14"/>
                <c:pt idx="0">
                  <c:v>Preliminary information</c:v>
                </c:pt>
                <c:pt idx="1">
                  <c:v>Achievement of objectives</c:v>
                </c:pt>
                <c:pt idx="2">
                  <c:v>Contents appropriate to objectives</c:v>
                </c:pt>
                <c:pt idx="3">
                  <c:v>Gender balance</c:v>
                </c:pt>
                <c:pt idx="4">
                  <c:v>Skills on Gender </c:v>
                </c:pt>
                <c:pt idx="5">
                  <c:v>Learning methods</c:v>
                </c:pt>
                <c:pt idx="6">
                  <c:v>Resource persons</c:v>
                </c:pt>
                <c:pt idx="7">
                  <c:v>Group working relations</c:v>
                </c:pt>
                <c:pt idx="8">
                  <c:v>Materials</c:v>
                </c:pt>
                <c:pt idx="9">
                  <c:v>Organization</c:v>
                </c:pt>
                <c:pt idx="10">
                  <c:v>Secretariat</c:v>
                </c:pt>
                <c:pt idx="11">
                  <c:v>Relevance to participant's job</c:v>
                </c:pt>
                <c:pt idx="12">
                  <c:v>Relevance to your organization's needs</c:v>
                </c:pt>
                <c:pt idx="13">
                  <c:v>Overall quality</c:v>
                </c:pt>
              </c:strCache>
            </c:strRef>
          </c:cat>
          <c:val>
            <c:numRef>
              <c:f>Data!$C$1:$C$14</c:f>
              <c:numCache>
                <c:formatCode>0%</c:formatCode>
                <c:ptCount val="14"/>
                <c:pt idx="0">
                  <c:v>0.66666666666666696</c:v>
                </c:pt>
                <c:pt idx="1">
                  <c:v>0.476190476190476</c:v>
                </c:pt>
                <c:pt idx="2">
                  <c:v>0.52380952380952395</c:v>
                </c:pt>
                <c:pt idx="3">
                  <c:v>0.476190476190476</c:v>
                </c:pt>
                <c:pt idx="4">
                  <c:v>0.28571428571428598</c:v>
                </c:pt>
                <c:pt idx="5">
                  <c:v>0.42857142857142899</c:v>
                </c:pt>
                <c:pt idx="6">
                  <c:v>0.57142857142857095</c:v>
                </c:pt>
                <c:pt idx="7">
                  <c:v>0.85714285714285698</c:v>
                </c:pt>
                <c:pt idx="8">
                  <c:v>0.66666666666666696</c:v>
                </c:pt>
                <c:pt idx="9">
                  <c:v>0.76190476190476197</c:v>
                </c:pt>
                <c:pt idx="10">
                  <c:v>0.71428571428571397</c:v>
                </c:pt>
                <c:pt idx="11">
                  <c:v>0.71428571428571397</c:v>
                </c:pt>
                <c:pt idx="12">
                  <c:v>0.80952380952380998</c:v>
                </c:pt>
                <c:pt idx="1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3-4FE5-A1C1-0F8C2AE59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2608"/>
        <c:axId val="138934528"/>
      </c:lineChart>
      <c:catAx>
        <c:axId val="1382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382181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821811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215808"/>
        <c:crosses val="autoZero"/>
        <c:crossBetween val="between"/>
      </c:valAx>
      <c:catAx>
        <c:axId val="13893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934528"/>
        <c:crosses val="autoZero"/>
        <c:auto val="0"/>
        <c:lblAlgn val="ctr"/>
        <c:lblOffset val="100"/>
        <c:noMultiLvlLbl val="0"/>
      </c:catAx>
      <c:valAx>
        <c:axId val="138934528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38932608"/>
        <c:crosses val="max"/>
        <c:crossBetween val="between"/>
      </c:valAx>
      <c:spPr>
        <a:ln>
          <a:noFill/>
        </a:ln>
      </c:spPr>
    </c:plotArea>
    <c:legend>
      <c:legendPos val="b"/>
      <c:layout/>
      <c:overlay val="1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2"/>
  <sheetViews>
    <sheetView zoomScale="13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5288" cy="55904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Consumi_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J26"/>
  <sheetViews>
    <sheetView tabSelected="1" workbookViewId="0">
      <selection activeCell="I31" sqref="I31"/>
    </sheetView>
  </sheetViews>
  <sheetFormatPr defaultColWidth="9.140625" defaultRowHeight="12" x14ac:dyDescent="0.2"/>
  <cols>
    <col min="1" max="1" width="3.140625" style="5" customWidth="1"/>
    <col min="2" max="2" width="71.42578125" style="5" customWidth="1"/>
    <col min="3" max="3" width="6.140625" style="5" customWidth="1"/>
    <col min="4" max="4" width="6.28515625" style="5" customWidth="1"/>
    <col min="5" max="5" width="5.85546875" style="5" customWidth="1"/>
    <col min="6" max="6" width="4.140625" style="5" customWidth="1"/>
    <col min="7" max="27" width="3.85546875" style="5" customWidth="1"/>
    <col min="28" max="28" width="4.28515625" style="5" customWidth="1"/>
    <col min="29" max="34" width="4.7109375" style="5" customWidth="1"/>
    <col min="35" max="35" width="5.7109375" style="5" customWidth="1"/>
    <col min="36" max="37" width="6" style="5" customWidth="1"/>
    <col min="38" max="38" width="2.7109375" style="5" customWidth="1"/>
    <col min="39" max="44" width="3.42578125" style="5" customWidth="1"/>
    <col min="45" max="46" width="5.140625" style="5" customWidth="1"/>
    <col min="47" max="16384" width="9.140625" style="5"/>
  </cols>
  <sheetData>
    <row r="1" spans="1:244" x14ac:dyDescent="0.2">
      <c r="B1" s="6" t="s">
        <v>111</v>
      </c>
    </row>
    <row r="3" spans="1:244" x14ac:dyDescent="0.2">
      <c r="B3" s="6" t="s">
        <v>112</v>
      </c>
      <c r="F3" s="6" t="s">
        <v>68</v>
      </c>
    </row>
    <row r="4" spans="1:244" x14ac:dyDescent="0.2">
      <c r="B4" s="6" t="s">
        <v>113</v>
      </c>
    </row>
    <row r="5" spans="1:244" x14ac:dyDescent="0.2">
      <c r="B5" s="6" t="s">
        <v>114</v>
      </c>
    </row>
    <row r="6" spans="1:244" x14ac:dyDescent="0.2">
      <c r="B6" s="6" t="s">
        <v>115</v>
      </c>
    </row>
    <row r="7" spans="1:244" x14ac:dyDescent="0.2">
      <c r="B7" s="6" t="s">
        <v>116</v>
      </c>
      <c r="F7" s="5" t="s">
        <v>70</v>
      </c>
      <c r="G7" s="7"/>
      <c r="H7" s="7"/>
      <c r="I7" s="7"/>
      <c r="J7" s="7"/>
      <c r="K7" s="7"/>
      <c r="L7" s="7"/>
      <c r="M7" s="8" t="s">
        <v>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C7" s="7"/>
      <c r="AD7" s="7"/>
      <c r="AE7" s="7"/>
      <c r="AF7" s="9" t="s">
        <v>71</v>
      </c>
      <c r="AG7" s="7"/>
      <c r="AH7" s="7"/>
      <c r="AP7" s="10" t="s">
        <v>72</v>
      </c>
    </row>
    <row r="8" spans="1:244" x14ac:dyDescent="0.2">
      <c r="E8" s="11" t="s">
        <v>73</v>
      </c>
      <c r="F8" s="10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80</v>
      </c>
      <c r="M8" s="5" t="s">
        <v>81</v>
      </c>
      <c r="N8" s="5" t="s">
        <v>82</v>
      </c>
      <c r="O8" s="5" t="s">
        <v>83</v>
      </c>
      <c r="P8" s="5" t="s">
        <v>84</v>
      </c>
      <c r="Q8" s="5" t="s">
        <v>85</v>
      </c>
      <c r="R8" s="5" t="s">
        <v>86</v>
      </c>
      <c r="S8" s="5" t="s">
        <v>87</v>
      </c>
      <c r="T8" s="5" t="s">
        <v>88</v>
      </c>
      <c r="U8" s="5" t="s">
        <v>89</v>
      </c>
      <c r="V8" s="5" t="s">
        <v>90</v>
      </c>
      <c r="W8" s="5" t="s">
        <v>91</v>
      </c>
      <c r="X8" s="5" t="s">
        <v>92</v>
      </c>
      <c r="Y8" s="5" t="s">
        <v>93</v>
      </c>
      <c r="Z8" s="5" t="s">
        <v>94</v>
      </c>
      <c r="AA8" s="5" t="s">
        <v>95</v>
      </c>
      <c r="AC8" s="12" t="s">
        <v>96</v>
      </c>
      <c r="AG8" s="12" t="s">
        <v>97</v>
      </c>
      <c r="AI8" s="12" t="s">
        <v>98</v>
      </c>
      <c r="AM8" s="12" t="s">
        <v>96</v>
      </c>
      <c r="AQ8" s="12" t="s">
        <v>97</v>
      </c>
    </row>
    <row r="9" spans="1:244" x14ac:dyDescent="0.2">
      <c r="B9" s="6" t="s">
        <v>99</v>
      </c>
      <c r="C9" s="11" t="s">
        <v>100</v>
      </c>
      <c r="D9" s="11" t="s">
        <v>101</v>
      </c>
      <c r="E9" s="11" t="s">
        <v>102</v>
      </c>
      <c r="F9" s="10" t="s">
        <v>103</v>
      </c>
      <c r="AC9" s="11">
        <v>1</v>
      </c>
      <c r="AD9" s="11">
        <v>2</v>
      </c>
      <c r="AE9" s="11">
        <v>3</v>
      </c>
      <c r="AF9" s="11">
        <v>4</v>
      </c>
      <c r="AG9" s="11">
        <v>5</v>
      </c>
      <c r="AH9" s="11" t="s">
        <v>62</v>
      </c>
      <c r="AI9" s="11" t="s">
        <v>104</v>
      </c>
      <c r="AJ9" s="10" t="s">
        <v>105</v>
      </c>
      <c r="AK9" s="10" t="s">
        <v>106</v>
      </c>
      <c r="AM9" s="10">
        <v>1</v>
      </c>
      <c r="AN9" s="10">
        <v>2</v>
      </c>
      <c r="AO9" s="10">
        <v>3</v>
      </c>
      <c r="AP9" s="10">
        <v>4</v>
      </c>
      <c r="AQ9" s="10">
        <v>5</v>
      </c>
      <c r="AR9" s="10" t="s">
        <v>62</v>
      </c>
      <c r="AS9" s="20" t="s">
        <v>105</v>
      </c>
      <c r="AT9" s="10" t="s">
        <v>106</v>
      </c>
    </row>
    <row r="10" spans="1:244" s="12" customFormat="1" x14ac:dyDescent="0.2">
      <c r="A10" s="13">
        <v>1</v>
      </c>
      <c r="B10" s="24" t="s">
        <v>21</v>
      </c>
      <c r="C10" s="25">
        <f>AVERAGE(G10:AA10)</f>
        <v>3.9047619047619047</v>
      </c>
      <c r="D10" s="26">
        <f>SUM(AF10:AG10)</f>
        <v>0.66666666666666663</v>
      </c>
      <c r="E10" s="27">
        <f>STDEVP(G10:AA10)</f>
        <v>0.86766034087088562</v>
      </c>
      <c r="F10" s="13">
        <f>SUM(AM10:AQ10)</f>
        <v>21</v>
      </c>
      <c r="G10" s="28">
        <v>3</v>
      </c>
      <c r="H10" s="28">
        <v>4</v>
      </c>
      <c r="I10" s="28">
        <v>4</v>
      </c>
      <c r="J10" s="28">
        <v>3</v>
      </c>
      <c r="K10" s="28">
        <v>5</v>
      </c>
      <c r="L10" s="28">
        <v>5</v>
      </c>
      <c r="M10" s="28">
        <v>4</v>
      </c>
      <c r="N10" s="28">
        <v>5</v>
      </c>
      <c r="O10" s="28">
        <v>4</v>
      </c>
      <c r="P10" s="28">
        <v>3</v>
      </c>
      <c r="Q10" s="28">
        <v>3</v>
      </c>
      <c r="R10" s="28">
        <v>5</v>
      </c>
      <c r="S10" s="28">
        <v>5</v>
      </c>
      <c r="T10" s="28">
        <v>3</v>
      </c>
      <c r="U10" s="28">
        <v>2</v>
      </c>
      <c r="V10" s="28">
        <v>4</v>
      </c>
      <c r="W10" s="28">
        <v>4</v>
      </c>
      <c r="X10" s="28">
        <v>4</v>
      </c>
      <c r="Y10" s="28">
        <v>3</v>
      </c>
      <c r="Z10" s="28">
        <v>4</v>
      </c>
      <c r="AA10" s="28">
        <v>5</v>
      </c>
      <c r="AB10" s="1"/>
      <c r="AC10" s="29">
        <f>AM10/AT10</f>
        <v>0</v>
      </c>
      <c r="AD10" s="29">
        <f>AN10/AT10</f>
        <v>4.7619047619047616E-2</v>
      </c>
      <c r="AE10" s="29">
        <f>AO10/AT10</f>
        <v>0.2857142857142857</v>
      </c>
      <c r="AF10" s="29">
        <f>AP10/AT10</f>
        <v>0.38095238095238093</v>
      </c>
      <c r="AG10" s="29">
        <f>AQ10/AT10</f>
        <v>0.2857142857142857</v>
      </c>
      <c r="AH10" s="29">
        <f>AR10/AS10</f>
        <v>0</v>
      </c>
      <c r="AI10" s="30">
        <f>AG10+AF10</f>
        <v>0.66666666666666663</v>
      </c>
      <c r="AJ10" s="29">
        <f>SUM(AC10:AH10)</f>
        <v>0.99999999999999989</v>
      </c>
      <c r="AK10" s="29">
        <f>SUM(AC10:AG10)</f>
        <v>0.99999999999999989</v>
      </c>
      <c r="AL10" s="1"/>
      <c r="AM10" s="18">
        <f>COUNTIF(G10:AA10,1)</f>
        <v>0</v>
      </c>
      <c r="AN10" s="18">
        <f>COUNTIF(G10:AA10,2)</f>
        <v>1</v>
      </c>
      <c r="AO10" s="18">
        <f>COUNTIF(G10:AA10,3)</f>
        <v>6</v>
      </c>
      <c r="AP10" s="18">
        <f>COUNTIF(G10:AA10,4)</f>
        <v>8</v>
      </c>
      <c r="AQ10" s="18">
        <f>COUNTIF(G10:AA10,5)</f>
        <v>6</v>
      </c>
      <c r="AR10" s="18">
        <f>COUNTIF(G10:AA10,"=x")</f>
        <v>0</v>
      </c>
      <c r="AS10" s="31">
        <f>SUM(AM10:AR10)</f>
        <v>21</v>
      </c>
      <c r="AT10" s="18">
        <f>SUM(AM10:AQ10)</f>
        <v>21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s="12" customFormat="1" x14ac:dyDescent="0.2">
      <c r="A11" s="13">
        <v>2</v>
      </c>
      <c r="B11" s="24" t="s">
        <v>24</v>
      </c>
      <c r="C11" s="25">
        <f>AVERAGE(G11:AA11)</f>
        <v>3.5238095238095237</v>
      </c>
      <c r="D11" s="26">
        <f>SUM(AF11:AG11)</f>
        <v>0.47619047619047616</v>
      </c>
      <c r="E11" s="27">
        <f>STDEVP(G11:AA11)</f>
        <v>0.58708704790180732</v>
      </c>
      <c r="F11" s="13">
        <f>SUM(AM11:AQ11)</f>
        <v>21</v>
      </c>
      <c r="G11" s="28">
        <v>3</v>
      </c>
      <c r="H11" s="28">
        <v>4</v>
      </c>
      <c r="I11" s="28">
        <v>4</v>
      </c>
      <c r="J11" s="28">
        <v>4</v>
      </c>
      <c r="K11" s="28">
        <v>4</v>
      </c>
      <c r="L11" s="28">
        <v>3</v>
      </c>
      <c r="M11" s="28">
        <v>3</v>
      </c>
      <c r="N11" s="28">
        <v>4</v>
      </c>
      <c r="O11" s="28">
        <v>3</v>
      </c>
      <c r="P11" s="28">
        <v>3</v>
      </c>
      <c r="Q11" s="28">
        <v>4</v>
      </c>
      <c r="R11" s="28">
        <v>3</v>
      </c>
      <c r="S11" s="28">
        <v>4</v>
      </c>
      <c r="T11" s="28">
        <v>3</v>
      </c>
      <c r="U11" s="28">
        <v>3</v>
      </c>
      <c r="V11" s="28">
        <v>4</v>
      </c>
      <c r="W11" s="28">
        <v>3</v>
      </c>
      <c r="X11" s="28">
        <v>4</v>
      </c>
      <c r="Y11" s="28">
        <v>3</v>
      </c>
      <c r="Z11" s="28">
        <v>3</v>
      </c>
      <c r="AA11" s="28">
        <v>5</v>
      </c>
      <c r="AB11" s="1"/>
      <c r="AC11" s="29">
        <f>AM11/AT11</f>
        <v>0</v>
      </c>
      <c r="AD11" s="29">
        <f>AN11/AT11</f>
        <v>0</v>
      </c>
      <c r="AE11" s="29">
        <f>AO11/AT11</f>
        <v>0.52380952380952384</v>
      </c>
      <c r="AF11" s="29">
        <f>AP11/AT11</f>
        <v>0.42857142857142855</v>
      </c>
      <c r="AG11" s="29">
        <f>AQ11/AT11</f>
        <v>4.7619047619047616E-2</v>
      </c>
      <c r="AH11" s="29">
        <f>AR11/AS11</f>
        <v>0</v>
      </c>
      <c r="AI11" s="30">
        <f>AG11+AF11</f>
        <v>0.47619047619047616</v>
      </c>
      <c r="AJ11" s="29">
        <f>SUM(AC11:AH11)</f>
        <v>1</v>
      </c>
      <c r="AK11" s="29">
        <f>SUM(AC11:AG11)</f>
        <v>1</v>
      </c>
      <c r="AL11" s="1"/>
      <c r="AM11" s="18">
        <f>COUNTIF(G11:AA11,1)</f>
        <v>0</v>
      </c>
      <c r="AN11" s="18">
        <f>COUNTIF(G11:AA11,2)</f>
        <v>0</v>
      </c>
      <c r="AO11" s="18">
        <f>COUNTIF(G11:AA11,3)</f>
        <v>11</v>
      </c>
      <c r="AP11" s="18">
        <f>COUNTIF(G11:AA11,4)</f>
        <v>9</v>
      </c>
      <c r="AQ11" s="18">
        <f>COUNTIF(G11:AA11,5)</f>
        <v>1</v>
      </c>
      <c r="AR11" s="18">
        <f>COUNTIF(G11:AA11,"=x")</f>
        <v>0</v>
      </c>
      <c r="AS11" s="31">
        <f>SUM(AM11:AR11)</f>
        <v>21</v>
      </c>
      <c r="AT11" s="18">
        <f>SUM(AM11:AQ11)</f>
        <v>21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s="12" customFormat="1" x14ac:dyDescent="0.2">
      <c r="A12" s="13">
        <v>3</v>
      </c>
      <c r="B12" s="24" t="s">
        <v>26</v>
      </c>
      <c r="C12" s="25">
        <f>AVERAGE(G12:AA12)</f>
        <v>3.5238095238095237</v>
      </c>
      <c r="D12" s="26">
        <f>SUM(AF12:AG12)</f>
        <v>0.52380952380952372</v>
      </c>
      <c r="E12" s="27">
        <f>STDEVP(G12:AA12)</f>
        <v>0.85183541999991985</v>
      </c>
      <c r="F12" s="13">
        <f>SUM(AM12:AQ12)</f>
        <v>21</v>
      </c>
      <c r="G12" s="28">
        <v>3</v>
      </c>
      <c r="H12" s="28">
        <v>4</v>
      </c>
      <c r="I12" s="28">
        <v>3</v>
      </c>
      <c r="J12" s="28">
        <v>4</v>
      </c>
      <c r="K12" s="28">
        <v>4</v>
      </c>
      <c r="L12" s="28">
        <v>3</v>
      </c>
      <c r="M12" s="28">
        <v>5</v>
      </c>
      <c r="N12" s="28">
        <v>3</v>
      </c>
      <c r="O12" s="28">
        <v>4</v>
      </c>
      <c r="P12" s="28">
        <v>3</v>
      </c>
      <c r="Q12" s="28">
        <v>4</v>
      </c>
      <c r="R12" s="28">
        <v>3</v>
      </c>
      <c r="S12" s="28">
        <v>4</v>
      </c>
      <c r="T12" s="28">
        <v>3</v>
      </c>
      <c r="U12" s="28">
        <v>1</v>
      </c>
      <c r="V12" s="28">
        <v>4</v>
      </c>
      <c r="W12" s="28">
        <v>3</v>
      </c>
      <c r="X12" s="28">
        <v>4</v>
      </c>
      <c r="Y12" s="28">
        <v>4</v>
      </c>
      <c r="Z12" s="28">
        <v>3</v>
      </c>
      <c r="AA12" s="28">
        <v>5</v>
      </c>
      <c r="AB12" s="1"/>
      <c r="AC12" s="29">
        <f>AM12/AT12</f>
        <v>4.7619047619047616E-2</v>
      </c>
      <c r="AD12" s="29">
        <f>AN12/AT12</f>
        <v>0</v>
      </c>
      <c r="AE12" s="29">
        <f>AO12/AT12</f>
        <v>0.42857142857142855</v>
      </c>
      <c r="AF12" s="29">
        <f>AP12/AT12</f>
        <v>0.42857142857142855</v>
      </c>
      <c r="AG12" s="29">
        <f>AQ12/AT12</f>
        <v>9.5238095238095233E-2</v>
      </c>
      <c r="AH12" s="29">
        <f>AR12/AS12</f>
        <v>0</v>
      </c>
      <c r="AI12" s="30">
        <f>AG12+AF12</f>
        <v>0.52380952380952372</v>
      </c>
      <c r="AJ12" s="29">
        <f>SUM(AC12:AH12)</f>
        <v>0.99999999999999989</v>
      </c>
      <c r="AK12" s="29">
        <f>SUM(AC12:AG12)</f>
        <v>0.99999999999999989</v>
      </c>
      <c r="AL12" s="1"/>
      <c r="AM12" s="18">
        <f>COUNTIF(G12:AA12,1)</f>
        <v>1</v>
      </c>
      <c r="AN12" s="18">
        <f>COUNTIF(G12:AA12,2)</f>
        <v>0</v>
      </c>
      <c r="AO12" s="18">
        <f>COUNTIF(G12:AA12,3)</f>
        <v>9</v>
      </c>
      <c r="AP12" s="18">
        <f>COUNTIF(G12:AA12,4)</f>
        <v>9</v>
      </c>
      <c r="AQ12" s="18">
        <f>COUNTIF(G12:AA12,5)</f>
        <v>2</v>
      </c>
      <c r="AR12" s="18">
        <f>COUNTIF(G12:AA12,"=x")</f>
        <v>0</v>
      </c>
      <c r="AS12" s="31">
        <f>SUM(AM12:AR12)</f>
        <v>21</v>
      </c>
      <c r="AT12" s="18">
        <f>SUM(AM12:AQ12)</f>
        <v>21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s="12" customFormat="1" x14ac:dyDescent="0.2">
      <c r="A13" s="13">
        <v>4</v>
      </c>
      <c r="B13" s="24" t="s">
        <v>28</v>
      </c>
      <c r="C13" s="25">
        <f>AVERAGE(G13:AA13)</f>
        <v>3.4285714285714284</v>
      </c>
      <c r="D13" s="26">
        <f>SUM(AF13:AG13)</f>
        <v>0.47619047619047616</v>
      </c>
      <c r="E13" s="27">
        <f>STDEVP(G13:AA13)</f>
        <v>0.90350790290525129</v>
      </c>
      <c r="F13" s="13">
        <f>SUM(AM13:AQ13)</f>
        <v>21</v>
      </c>
      <c r="G13" s="28">
        <v>3</v>
      </c>
      <c r="H13" s="28">
        <v>4</v>
      </c>
      <c r="I13" s="28">
        <v>3</v>
      </c>
      <c r="J13" s="28">
        <v>4</v>
      </c>
      <c r="K13" s="28">
        <v>5</v>
      </c>
      <c r="L13" s="28">
        <v>3</v>
      </c>
      <c r="M13" s="28">
        <v>4</v>
      </c>
      <c r="N13" s="28">
        <v>4</v>
      </c>
      <c r="O13" s="28">
        <v>3</v>
      </c>
      <c r="P13" s="28">
        <v>3</v>
      </c>
      <c r="Q13" s="28">
        <v>3</v>
      </c>
      <c r="R13" s="28">
        <v>3</v>
      </c>
      <c r="S13" s="28">
        <v>4</v>
      </c>
      <c r="T13" s="28">
        <v>4</v>
      </c>
      <c r="U13" s="28">
        <v>3</v>
      </c>
      <c r="V13" s="28">
        <v>3</v>
      </c>
      <c r="W13" s="28">
        <v>1</v>
      </c>
      <c r="X13" s="28">
        <v>4</v>
      </c>
      <c r="Y13" s="28">
        <v>4</v>
      </c>
      <c r="Z13" s="28">
        <v>2</v>
      </c>
      <c r="AA13" s="28">
        <v>5</v>
      </c>
      <c r="AB13" s="1"/>
      <c r="AC13" s="29">
        <f>AM13/AT13</f>
        <v>4.7619047619047616E-2</v>
      </c>
      <c r="AD13" s="29">
        <f>AN13/AT13</f>
        <v>4.7619047619047616E-2</v>
      </c>
      <c r="AE13" s="29">
        <f>AO13/AT13</f>
        <v>0.42857142857142855</v>
      </c>
      <c r="AF13" s="29">
        <f>AP13/AT13</f>
        <v>0.38095238095238093</v>
      </c>
      <c r="AG13" s="29">
        <f>AQ13/AT13</f>
        <v>9.5238095238095233E-2</v>
      </c>
      <c r="AH13" s="29">
        <f>AR13/AS13</f>
        <v>0</v>
      </c>
      <c r="AI13" s="30">
        <f>AG13+AF13</f>
        <v>0.47619047619047616</v>
      </c>
      <c r="AJ13" s="29">
        <f>SUM(AC13:AH13)</f>
        <v>0.99999999999999989</v>
      </c>
      <c r="AK13" s="29">
        <f>SUM(AC13:AG13)</f>
        <v>0.99999999999999989</v>
      </c>
      <c r="AL13" s="1"/>
      <c r="AM13" s="18">
        <f>COUNTIF(G13:AA13,1)</f>
        <v>1</v>
      </c>
      <c r="AN13" s="18">
        <f>COUNTIF(G13:AA13,2)</f>
        <v>1</v>
      </c>
      <c r="AO13" s="18">
        <f>COUNTIF(G13:AA13,3)</f>
        <v>9</v>
      </c>
      <c r="AP13" s="18">
        <f>COUNTIF(G13:AA13,4)</f>
        <v>8</v>
      </c>
      <c r="AQ13" s="18">
        <f>COUNTIF(G13:AA13,5)</f>
        <v>2</v>
      </c>
      <c r="AR13" s="18">
        <f>COUNTIF(G13:AA13,"=x")</f>
        <v>0</v>
      </c>
      <c r="AS13" s="31">
        <f>SUM(AM13:AR13)</f>
        <v>21</v>
      </c>
      <c r="AT13" s="18">
        <f>SUM(AM13:AQ13)</f>
        <v>21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12" customFormat="1" x14ac:dyDescent="0.2">
      <c r="A14" s="13">
        <v>5</v>
      </c>
      <c r="B14" s="24" t="s">
        <v>30</v>
      </c>
      <c r="C14" s="25">
        <f>AVERAGE(G14:AA14)</f>
        <v>2.9523809523809526</v>
      </c>
      <c r="D14" s="26">
        <f>SUM(AF14:AG14)</f>
        <v>0.2857142857142857</v>
      </c>
      <c r="E14" s="27">
        <f>STDEVP(G14:AA14)</f>
        <v>1.0454523047666737</v>
      </c>
      <c r="F14" s="13">
        <f>SUM(AM14:AQ14)</f>
        <v>21</v>
      </c>
      <c r="G14" s="28">
        <v>3</v>
      </c>
      <c r="H14" s="28">
        <v>4</v>
      </c>
      <c r="I14" s="28">
        <v>3</v>
      </c>
      <c r="J14" s="28">
        <v>4</v>
      </c>
      <c r="K14" s="28">
        <v>4</v>
      </c>
      <c r="L14" s="28">
        <v>3</v>
      </c>
      <c r="M14" s="28">
        <v>3</v>
      </c>
      <c r="N14" s="28">
        <v>2</v>
      </c>
      <c r="O14" s="28">
        <v>4</v>
      </c>
      <c r="P14" s="28">
        <v>1</v>
      </c>
      <c r="Q14" s="28">
        <v>3</v>
      </c>
      <c r="R14" s="28">
        <v>2</v>
      </c>
      <c r="S14" s="28">
        <v>3</v>
      </c>
      <c r="T14" s="28">
        <v>4</v>
      </c>
      <c r="U14" s="28">
        <v>1</v>
      </c>
      <c r="V14" s="28">
        <v>3</v>
      </c>
      <c r="W14" s="28">
        <v>1</v>
      </c>
      <c r="X14" s="28">
        <v>3</v>
      </c>
      <c r="Y14" s="28">
        <v>3</v>
      </c>
      <c r="Z14" s="28">
        <v>3</v>
      </c>
      <c r="AA14" s="28">
        <v>5</v>
      </c>
      <c r="AB14" s="1"/>
      <c r="AC14" s="29">
        <f>AM14/AT14</f>
        <v>0.14285714285714285</v>
      </c>
      <c r="AD14" s="29">
        <f>AN14/AT14</f>
        <v>9.5238095238095233E-2</v>
      </c>
      <c r="AE14" s="29">
        <f>AO14/AT14</f>
        <v>0.47619047619047616</v>
      </c>
      <c r="AF14" s="29">
        <f>AP14/AT14</f>
        <v>0.23809523809523808</v>
      </c>
      <c r="AG14" s="29">
        <f>AQ14/AT14</f>
        <v>4.7619047619047616E-2</v>
      </c>
      <c r="AH14" s="29">
        <f>AR14/AS14</f>
        <v>0</v>
      </c>
      <c r="AI14" s="30">
        <f>AG14+AF14</f>
        <v>0.2857142857142857</v>
      </c>
      <c r="AJ14" s="29">
        <f>SUM(AC14:AH14)</f>
        <v>1</v>
      </c>
      <c r="AK14" s="29">
        <f>SUM(AC14:AG14)</f>
        <v>1</v>
      </c>
      <c r="AL14" s="1"/>
      <c r="AM14" s="18">
        <f>COUNTIF(G14:AA14,1)</f>
        <v>3</v>
      </c>
      <c r="AN14" s="18">
        <f>COUNTIF(G14:AA14,2)</f>
        <v>2</v>
      </c>
      <c r="AO14" s="18">
        <f>COUNTIF(G14:AA14,3)</f>
        <v>10</v>
      </c>
      <c r="AP14" s="18">
        <f>COUNTIF(G14:AA14,4)</f>
        <v>5</v>
      </c>
      <c r="AQ14" s="18">
        <f>COUNTIF(G14:AA14,5)</f>
        <v>1</v>
      </c>
      <c r="AR14" s="18">
        <f>COUNTIF(G14:AA14,"=x")</f>
        <v>0</v>
      </c>
      <c r="AS14" s="31">
        <f>SUM(AM14:AR14)</f>
        <v>21</v>
      </c>
      <c r="AT14" s="18">
        <f>SUM(AM14:AQ14)</f>
        <v>21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12" customFormat="1" x14ac:dyDescent="0.2">
      <c r="A15" s="13">
        <v>6</v>
      </c>
      <c r="B15" s="24" t="s">
        <v>32</v>
      </c>
      <c r="C15" s="25">
        <f>AVERAGE(G15:AA15)</f>
        <v>3.5238095238095237</v>
      </c>
      <c r="D15" s="26">
        <f>SUM(AF15:AG15)</f>
        <v>0.42857142857142855</v>
      </c>
      <c r="E15" s="27">
        <f>STDEVP(G15:AA15)</f>
        <v>0.79396819050157463</v>
      </c>
      <c r="F15" s="13">
        <f>SUM(AM15:AQ15)</f>
        <v>21</v>
      </c>
      <c r="G15" s="28">
        <v>3</v>
      </c>
      <c r="H15" s="28">
        <v>4</v>
      </c>
      <c r="I15" s="28">
        <v>4</v>
      </c>
      <c r="J15" s="28">
        <v>3</v>
      </c>
      <c r="K15" s="28">
        <v>4</v>
      </c>
      <c r="L15" s="28">
        <v>3</v>
      </c>
      <c r="M15" s="28">
        <v>4</v>
      </c>
      <c r="N15" s="28">
        <v>3</v>
      </c>
      <c r="O15" s="28">
        <v>5</v>
      </c>
      <c r="P15" s="28">
        <v>4</v>
      </c>
      <c r="Q15" s="28">
        <v>3</v>
      </c>
      <c r="R15" s="28">
        <v>3</v>
      </c>
      <c r="S15" s="28">
        <v>3</v>
      </c>
      <c r="T15" s="28">
        <v>2</v>
      </c>
      <c r="U15" s="28">
        <v>3</v>
      </c>
      <c r="V15" s="28">
        <v>3</v>
      </c>
      <c r="W15" s="28">
        <v>3</v>
      </c>
      <c r="X15" s="28">
        <v>5</v>
      </c>
      <c r="Y15" s="28">
        <v>4</v>
      </c>
      <c r="Z15" s="28">
        <v>3</v>
      </c>
      <c r="AA15" s="28">
        <v>5</v>
      </c>
      <c r="AB15" s="1"/>
      <c r="AC15" s="29">
        <f>AM15/AT15</f>
        <v>0</v>
      </c>
      <c r="AD15" s="29">
        <f>AN15/AT15</f>
        <v>4.7619047619047616E-2</v>
      </c>
      <c r="AE15" s="29">
        <f>AO15/AT15</f>
        <v>0.52380952380952384</v>
      </c>
      <c r="AF15" s="29">
        <f>AP15/AT15</f>
        <v>0.2857142857142857</v>
      </c>
      <c r="AG15" s="29">
        <f>AQ15/AT15</f>
        <v>0.14285714285714285</v>
      </c>
      <c r="AH15" s="29">
        <f>AR15/AS15</f>
        <v>0</v>
      </c>
      <c r="AI15" s="30">
        <f>AG15+AF15</f>
        <v>0.42857142857142855</v>
      </c>
      <c r="AJ15" s="29">
        <f>SUM(AC15:AH15)</f>
        <v>1</v>
      </c>
      <c r="AK15" s="29">
        <f>SUM(AC15:AG15)</f>
        <v>1</v>
      </c>
      <c r="AL15" s="1"/>
      <c r="AM15" s="18">
        <f>COUNTIF(G15:AA15,1)</f>
        <v>0</v>
      </c>
      <c r="AN15" s="18">
        <f>COUNTIF(G15:AA15,2)</f>
        <v>1</v>
      </c>
      <c r="AO15" s="18">
        <f>COUNTIF(G15:AA15,3)</f>
        <v>11</v>
      </c>
      <c r="AP15" s="18">
        <f>COUNTIF(G15:AA15,4)</f>
        <v>6</v>
      </c>
      <c r="AQ15" s="18">
        <f>COUNTIF(G15:AA15,5)</f>
        <v>3</v>
      </c>
      <c r="AR15" s="18">
        <f>COUNTIF(G15:AA15,"=x")</f>
        <v>0</v>
      </c>
      <c r="AS15" s="31">
        <f>SUM(AM15:AR15)</f>
        <v>21</v>
      </c>
      <c r="AT15" s="18">
        <f>SUM(AM15:AQ15)</f>
        <v>21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12" customFormat="1" x14ac:dyDescent="0.2">
      <c r="A16" s="13">
        <v>7</v>
      </c>
      <c r="B16" s="24" t="s">
        <v>34</v>
      </c>
      <c r="C16" s="25">
        <f>AVERAGE(G16:AA16)</f>
        <v>3.7142857142857144</v>
      </c>
      <c r="D16" s="26">
        <f>SUM(AF16:AG16)</f>
        <v>0.5714285714285714</v>
      </c>
      <c r="E16" s="27">
        <f>STDEVP(G16:AA16)</f>
        <v>0.82478609884232246</v>
      </c>
      <c r="F16" s="13">
        <f>SUM(AM16:AQ16)</f>
        <v>21</v>
      </c>
      <c r="G16" s="28">
        <v>3</v>
      </c>
      <c r="H16" s="28">
        <v>5</v>
      </c>
      <c r="I16" s="28">
        <v>2</v>
      </c>
      <c r="J16" s="28">
        <v>3</v>
      </c>
      <c r="K16" s="28">
        <v>4</v>
      </c>
      <c r="L16" s="28">
        <v>4</v>
      </c>
      <c r="M16" s="28">
        <v>3</v>
      </c>
      <c r="N16" s="28">
        <v>4</v>
      </c>
      <c r="O16" s="28">
        <v>4</v>
      </c>
      <c r="P16" s="28">
        <v>4</v>
      </c>
      <c r="Q16" s="28">
        <v>3</v>
      </c>
      <c r="R16" s="28">
        <v>3</v>
      </c>
      <c r="S16" s="28">
        <v>4</v>
      </c>
      <c r="T16" s="28">
        <v>4</v>
      </c>
      <c r="U16" s="28">
        <v>3</v>
      </c>
      <c r="V16" s="28">
        <v>3</v>
      </c>
      <c r="W16" s="28">
        <v>4</v>
      </c>
      <c r="X16" s="28">
        <v>5</v>
      </c>
      <c r="Y16" s="28">
        <v>5</v>
      </c>
      <c r="Z16" s="28">
        <v>3</v>
      </c>
      <c r="AA16" s="28">
        <v>5</v>
      </c>
      <c r="AB16" s="1"/>
      <c r="AC16" s="29">
        <f>AM16/AT16</f>
        <v>0</v>
      </c>
      <c r="AD16" s="29">
        <f>AN16/AT16</f>
        <v>4.7619047619047616E-2</v>
      </c>
      <c r="AE16" s="29">
        <f>AO16/AT16</f>
        <v>0.38095238095238093</v>
      </c>
      <c r="AF16" s="29">
        <f>AP16/AT16</f>
        <v>0.38095238095238093</v>
      </c>
      <c r="AG16" s="29">
        <f>AQ16/AT16</f>
        <v>0.19047619047619047</v>
      </c>
      <c r="AH16" s="29">
        <f>AR16/AS16</f>
        <v>0</v>
      </c>
      <c r="AI16" s="30">
        <f>AG16+AF16</f>
        <v>0.5714285714285714</v>
      </c>
      <c r="AJ16" s="29">
        <f>SUM(AC16:AH16)</f>
        <v>1</v>
      </c>
      <c r="AK16" s="29">
        <f>SUM(AC16:AG16)</f>
        <v>1</v>
      </c>
      <c r="AL16" s="1"/>
      <c r="AM16" s="18">
        <f>COUNTIF(G16:AA16,1)</f>
        <v>0</v>
      </c>
      <c r="AN16" s="18">
        <f>COUNTIF(G16:AA16,2)</f>
        <v>1</v>
      </c>
      <c r="AO16" s="18">
        <f>COUNTIF(G16:AA16,3)</f>
        <v>8</v>
      </c>
      <c r="AP16" s="18">
        <f>COUNTIF(G16:AA16,4)</f>
        <v>8</v>
      </c>
      <c r="AQ16" s="18">
        <f>COUNTIF(G16:AA16,5)</f>
        <v>4</v>
      </c>
      <c r="AR16" s="18">
        <f>COUNTIF(G16:AA16,"=x")</f>
        <v>0</v>
      </c>
      <c r="AS16" s="31">
        <f>SUM(AM16:AR16)</f>
        <v>21</v>
      </c>
      <c r="AT16" s="18">
        <f>SUM(AM16:AQ16)</f>
        <v>21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12" customFormat="1" x14ac:dyDescent="0.2">
      <c r="A17" s="13">
        <v>8</v>
      </c>
      <c r="B17" s="24" t="s">
        <v>48</v>
      </c>
      <c r="C17" s="25">
        <f>AVERAGE(G17:AA17)</f>
        <v>4.333333333333333</v>
      </c>
      <c r="D17" s="26">
        <f>SUM(AF17:AG17)</f>
        <v>0.8571428571428571</v>
      </c>
      <c r="E17" s="27">
        <f>STDEVP(G17:AA17)</f>
        <v>0.71269664509979835</v>
      </c>
      <c r="F17" s="13">
        <f>SUM(AM17:AQ17)</f>
        <v>21</v>
      </c>
      <c r="G17" s="28">
        <v>3</v>
      </c>
      <c r="H17" s="28">
        <v>5</v>
      </c>
      <c r="I17" s="28">
        <v>4</v>
      </c>
      <c r="J17" s="28">
        <v>4</v>
      </c>
      <c r="K17" s="28">
        <v>4</v>
      </c>
      <c r="L17" s="28">
        <v>5</v>
      </c>
      <c r="M17" s="28">
        <v>5</v>
      </c>
      <c r="N17" s="28">
        <v>4</v>
      </c>
      <c r="O17" s="28">
        <v>5</v>
      </c>
      <c r="P17" s="28">
        <v>5</v>
      </c>
      <c r="Q17" s="28">
        <v>3</v>
      </c>
      <c r="R17" s="28">
        <v>4</v>
      </c>
      <c r="S17" s="28">
        <v>5</v>
      </c>
      <c r="T17" s="28">
        <v>5</v>
      </c>
      <c r="U17" s="28">
        <v>5</v>
      </c>
      <c r="V17" s="28">
        <v>4</v>
      </c>
      <c r="W17" s="28">
        <v>4</v>
      </c>
      <c r="X17" s="28">
        <v>5</v>
      </c>
      <c r="Y17" s="28">
        <v>4</v>
      </c>
      <c r="Z17" s="28">
        <v>3</v>
      </c>
      <c r="AA17" s="28">
        <v>5</v>
      </c>
      <c r="AB17" s="1"/>
      <c r="AC17" s="29">
        <f>AM17/AT17</f>
        <v>0</v>
      </c>
      <c r="AD17" s="29">
        <f>AN17/AT17</f>
        <v>0</v>
      </c>
      <c r="AE17" s="29">
        <f>AO17/AT17</f>
        <v>0.14285714285714285</v>
      </c>
      <c r="AF17" s="29">
        <f>AP17/AT17</f>
        <v>0.38095238095238093</v>
      </c>
      <c r="AG17" s="29">
        <f>AQ17/AT17</f>
        <v>0.47619047619047616</v>
      </c>
      <c r="AH17" s="29">
        <f>AR17/AS17</f>
        <v>0</v>
      </c>
      <c r="AI17" s="30">
        <f>AG17+AF17</f>
        <v>0.8571428571428571</v>
      </c>
      <c r="AJ17" s="29">
        <f>SUM(AC17:AH17)</f>
        <v>0.99999999999999989</v>
      </c>
      <c r="AK17" s="29">
        <f>SUM(AC17:AG17)</f>
        <v>0.99999999999999989</v>
      </c>
      <c r="AL17" s="1"/>
      <c r="AM17" s="18">
        <f>COUNTIF(G17:AA17,1)</f>
        <v>0</v>
      </c>
      <c r="AN17" s="18">
        <f>COUNTIF(G17:AA17,2)</f>
        <v>0</v>
      </c>
      <c r="AO17" s="18">
        <f>COUNTIF(G17:AA17,3)</f>
        <v>3</v>
      </c>
      <c r="AP17" s="18">
        <f>COUNTIF(G17:AA17,4)</f>
        <v>8</v>
      </c>
      <c r="AQ17" s="18">
        <f>COUNTIF(G17:AA17,5)</f>
        <v>10</v>
      </c>
      <c r="AR17" s="18">
        <f>COUNTIF(G17:AA17,"=x")</f>
        <v>0</v>
      </c>
      <c r="AS17" s="31">
        <f>SUM(AM17:AR17)</f>
        <v>21</v>
      </c>
      <c r="AT17" s="18">
        <f>SUM(AM17:AQ17)</f>
        <v>21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12" customFormat="1" x14ac:dyDescent="0.2">
      <c r="A18" s="13">
        <v>9</v>
      </c>
      <c r="B18" s="24" t="s">
        <v>50</v>
      </c>
      <c r="C18" s="25">
        <f>AVERAGE(G18:AA18)</f>
        <v>3.8571428571428572</v>
      </c>
      <c r="D18" s="26">
        <f>SUM(AF18:AG18)</f>
        <v>0.66666666666666663</v>
      </c>
      <c r="E18" s="27">
        <f>STDEVP(G18:AA18)</f>
        <v>0.7095078297976829</v>
      </c>
      <c r="F18" s="13">
        <f>SUM(AM18:AQ18)</f>
        <v>21</v>
      </c>
      <c r="G18" s="28">
        <v>3</v>
      </c>
      <c r="H18" s="28">
        <v>5</v>
      </c>
      <c r="I18" s="28">
        <v>4</v>
      </c>
      <c r="J18" s="28">
        <v>5</v>
      </c>
      <c r="K18" s="28">
        <v>5</v>
      </c>
      <c r="L18" s="28">
        <v>4</v>
      </c>
      <c r="M18" s="28">
        <v>4</v>
      </c>
      <c r="N18" s="28">
        <v>3</v>
      </c>
      <c r="O18" s="28">
        <v>4</v>
      </c>
      <c r="P18" s="28">
        <v>4</v>
      </c>
      <c r="Q18" s="28">
        <v>4</v>
      </c>
      <c r="R18" s="28">
        <v>3</v>
      </c>
      <c r="S18" s="28">
        <v>3</v>
      </c>
      <c r="T18" s="28">
        <v>4</v>
      </c>
      <c r="U18" s="28">
        <v>3</v>
      </c>
      <c r="V18" s="28">
        <v>4</v>
      </c>
      <c r="W18" s="28">
        <v>3</v>
      </c>
      <c r="X18" s="28">
        <v>4</v>
      </c>
      <c r="Y18" s="28">
        <v>4</v>
      </c>
      <c r="Z18" s="28">
        <v>3</v>
      </c>
      <c r="AA18" s="28">
        <v>5</v>
      </c>
      <c r="AB18" s="1"/>
      <c r="AC18" s="29">
        <f>AM18/AT18</f>
        <v>0</v>
      </c>
      <c r="AD18" s="29">
        <f>AN18/AT18</f>
        <v>0</v>
      </c>
      <c r="AE18" s="29">
        <f>AO18/AT18</f>
        <v>0.33333333333333331</v>
      </c>
      <c r="AF18" s="29">
        <f>AP18/AT18</f>
        <v>0.47619047619047616</v>
      </c>
      <c r="AG18" s="29">
        <f>AQ18/AT18</f>
        <v>0.19047619047619047</v>
      </c>
      <c r="AH18" s="29">
        <f>AR18/AS18</f>
        <v>0</v>
      </c>
      <c r="AI18" s="30">
        <f>AG18+AF18</f>
        <v>0.66666666666666663</v>
      </c>
      <c r="AJ18" s="29">
        <f>SUM(AC18:AH18)</f>
        <v>1</v>
      </c>
      <c r="AK18" s="29">
        <f>SUM(AC18:AG18)</f>
        <v>1</v>
      </c>
      <c r="AL18" s="1"/>
      <c r="AM18" s="18">
        <f>COUNTIF(G18:AA18,1)</f>
        <v>0</v>
      </c>
      <c r="AN18" s="18">
        <f>COUNTIF(G18:AA18,2)</f>
        <v>0</v>
      </c>
      <c r="AO18" s="18">
        <f>COUNTIF(G18:AA18,3)</f>
        <v>7</v>
      </c>
      <c r="AP18" s="18">
        <f>COUNTIF(G18:AA18,4)</f>
        <v>10</v>
      </c>
      <c r="AQ18" s="18">
        <f>COUNTIF(G18:AA18,5)</f>
        <v>4</v>
      </c>
      <c r="AR18" s="18">
        <f>COUNTIF(G18:AA18,"=x")</f>
        <v>0</v>
      </c>
      <c r="AS18" s="31">
        <f>SUM(AM18:AR18)</f>
        <v>21</v>
      </c>
      <c r="AT18" s="18">
        <f>SUM(AM18:AQ18)</f>
        <v>21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12" customFormat="1" x14ac:dyDescent="0.2">
      <c r="A19" s="13">
        <v>10</v>
      </c>
      <c r="B19" s="24" t="s">
        <v>52</v>
      </c>
      <c r="C19" s="25">
        <f>AVERAGE(G19:AA19)</f>
        <v>3.9523809523809526</v>
      </c>
      <c r="D19" s="26">
        <f>SUM(AF19:AG19)</f>
        <v>0.76190476190476186</v>
      </c>
      <c r="E19" s="27">
        <f>STDEVP(G19:AA19)</f>
        <v>0.65291948575248038</v>
      </c>
      <c r="F19" s="13">
        <f>SUM(AM19:AQ19)</f>
        <v>21</v>
      </c>
      <c r="G19" s="28">
        <v>3</v>
      </c>
      <c r="H19" s="28">
        <v>5</v>
      </c>
      <c r="I19" s="28">
        <v>4</v>
      </c>
      <c r="J19" s="28">
        <v>5</v>
      </c>
      <c r="K19" s="28">
        <v>4</v>
      </c>
      <c r="L19" s="28">
        <v>4</v>
      </c>
      <c r="M19" s="28">
        <v>3</v>
      </c>
      <c r="N19" s="28">
        <v>3</v>
      </c>
      <c r="O19" s="28">
        <v>4</v>
      </c>
      <c r="P19" s="28">
        <v>4</v>
      </c>
      <c r="Q19" s="28">
        <v>4</v>
      </c>
      <c r="R19" s="28">
        <v>4</v>
      </c>
      <c r="S19" s="28">
        <v>4</v>
      </c>
      <c r="T19" s="28">
        <v>4</v>
      </c>
      <c r="U19" s="28">
        <v>3</v>
      </c>
      <c r="V19" s="28">
        <v>4</v>
      </c>
      <c r="W19" s="28">
        <v>4</v>
      </c>
      <c r="X19" s="28">
        <v>4</v>
      </c>
      <c r="Y19" s="28">
        <v>5</v>
      </c>
      <c r="Z19" s="28">
        <v>3</v>
      </c>
      <c r="AA19" s="28">
        <v>5</v>
      </c>
      <c r="AB19" s="1"/>
      <c r="AC19" s="29">
        <f>AM19/AT19</f>
        <v>0</v>
      </c>
      <c r="AD19" s="29">
        <f>AN19/AT19</f>
        <v>0</v>
      </c>
      <c r="AE19" s="29">
        <f>AO19/AT19</f>
        <v>0.23809523809523808</v>
      </c>
      <c r="AF19" s="29">
        <f>AP19/AT19</f>
        <v>0.5714285714285714</v>
      </c>
      <c r="AG19" s="29">
        <f>AQ19/AT19</f>
        <v>0.19047619047619047</v>
      </c>
      <c r="AH19" s="29">
        <f>AR19/AS19</f>
        <v>0</v>
      </c>
      <c r="AI19" s="30">
        <f>AG19+AF19</f>
        <v>0.76190476190476186</v>
      </c>
      <c r="AJ19" s="29">
        <f>SUM(AC19:AH19)</f>
        <v>1</v>
      </c>
      <c r="AK19" s="29">
        <f>SUM(AC19:AG19)</f>
        <v>1</v>
      </c>
      <c r="AL19" s="1"/>
      <c r="AM19" s="18">
        <f>COUNTIF(G19:AA19,1)</f>
        <v>0</v>
      </c>
      <c r="AN19" s="18">
        <f>COUNTIF(G19:AA19,2)</f>
        <v>0</v>
      </c>
      <c r="AO19" s="18">
        <f>COUNTIF(G19:AA19,3)</f>
        <v>5</v>
      </c>
      <c r="AP19" s="18">
        <f>COUNTIF(G19:AA19,4)</f>
        <v>12</v>
      </c>
      <c r="AQ19" s="18">
        <f>COUNTIF(G19:AA19,5)</f>
        <v>4</v>
      </c>
      <c r="AR19" s="18">
        <f>COUNTIF(G19:AA19,"=x")</f>
        <v>0</v>
      </c>
      <c r="AS19" s="31">
        <f>SUM(AM19:AR19)</f>
        <v>21</v>
      </c>
      <c r="AT19" s="18">
        <f>SUM(AM19:AQ19)</f>
        <v>21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12" customFormat="1" x14ac:dyDescent="0.2">
      <c r="A20" s="13">
        <v>11</v>
      </c>
      <c r="B20" s="24" t="s">
        <v>54</v>
      </c>
      <c r="C20" s="25">
        <f>AVERAGE(G20:AA20)</f>
        <v>3.9047619047619047</v>
      </c>
      <c r="D20" s="26">
        <f>SUM(AF20:AG20)</f>
        <v>0.7142857142857143</v>
      </c>
      <c r="E20" s="27">
        <f>STDEVP(G20:AA20)</f>
        <v>0.68346190925749162</v>
      </c>
      <c r="F20" s="13">
        <f>SUM(AM20:AQ20)</f>
        <v>21</v>
      </c>
      <c r="G20" s="28">
        <v>3</v>
      </c>
      <c r="H20" s="28">
        <v>5</v>
      </c>
      <c r="I20" s="28">
        <v>4</v>
      </c>
      <c r="J20" s="28">
        <v>4</v>
      </c>
      <c r="K20" s="28">
        <v>4</v>
      </c>
      <c r="L20" s="28">
        <v>5</v>
      </c>
      <c r="M20" s="28">
        <v>3</v>
      </c>
      <c r="N20" s="28">
        <v>3</v>
      </c>
      <c r="O20" s="28">
        <v>5</v>
      </c>
      <c r="P20" s="28">
        <v>3</v>
      </c>
      <c r="Q20" s="28">
        <v>4</v>
      </c>
      <c r="R20" s="28">
        <v>3</v>
      </c>
      <c r="S20" s="28">
        <v>4</v>
      </c>
      <c r="T20" s="28">
        <v>4</v>
      </c>
      <c r="U20" s="28">
        <v>4</v>
      </c>
      <c r="V20" s="28">
        <v>4</v>
      </c>
      <c r="W20" s="28">
        <v>4</v>
      </c>
      <c r="X20" s="28">
        <v>4</v>
      </c>
      <c r="Y20" s="28">
        <v>3</v>
      </c>
      <c r="Z20" s="28">
        <v>4</v>
      </c>
      <c r="AA20" s="28">
        <v>5</v>
      </c>
      <c r="AB20" s="1"/>
      <c r="AC20" s="29">
        <f>AM20/AT20</f>
        <v>0</v>
      </c>
      <c r="AD20" s="29">
        <f>AN20/AT20</f>
        <v>0</v>
      </c>
      <c r="AE20" s="29">
        <f>AO20/AT20</f>
        <v>0.2857142857142857</v>
      </c>
      <c r="AF20" s="29">
        <f>AP20/AT20</f>
        <v>0.52380952380952384</v>
      </c>
      <c r="AG20" s="29">
        <f>AQ20/AT20</f>
        <v>0.19047619047619047</v>
      </c>
      <c r="AH20" s="29">
        <f>AR20/AS20</f>
        <v>0</v>
      </c>
      <c r="AI20" s="30">
        <f>AG20+AF20</f>
        <v>0.7142857142857143</v>
      </c>
      <c r="AJ20" s="29">
        <f>SUM(AC20:AH20)</f>
        <v>1</v>
      </c>
      <c r="AK20" s="29">
        <f>SUM(AC20:AG20)</f>
        <v>1</v>
      </c>
      <c r="AL20" s="1"/>
      <c r="AM20" s="18">
        <f>COUNTIF(G20:AA20,1)</f>
        <v>0</v>
      </c>
      <c r="AN20" s="18">
        <f>COUNTIF(G20:AA20,2)</f>
        <v>0</v>
      </c>
      <c r="AO20" s="18">
        <f>COUNTIF(G20:AA20,3)</f>
        <v>6</v>
      </c>
      <c r="AP20" s="18">
        <f>COUNTIF(G20:AA20,4)</f>
        <v>11</v>
      </c>
      <c r="AQ20" s="18">
        <f>COUNTIF(G20:AA20,5)</f>
        <v>4</v>
      </c>
      <c r="AR20" s="18">
        <f>COUNTIF(G20:AA20,"=x")</f>
        <v>0</v>
      </c>
      <c r="AS20" s="31">
        <f>SUM(AM20:AR20)</f>
        <v>21</v>
      </c>
      <c r="AT20" s="18">
        <f>SUM(AM20:AQ20)</f>
        <v>21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12" customFormat="1" x14ac:dyDescent="0.2">
      <c r="A21" s="13">
        <v>12</v>
      </c>
      <c r="B21" s="24" t="s">
        <v>56</v>
      </c>
      <c r="C21" s="25">
        <f>AVERAGE(G21:AA21)</f>
        <v>3.8095238095238093</v>
      </c>
      <c r="D21" s="26">
        <f>SUM(AF21:AG21)</f>
        <v>0.7142857142857143</v>
      </c>
      <c r="E21" s="27">
        <f>STDEVP(G21:AA21)</f>
        <v>0.58708704790180732</v>
      </c>
      <c r="F21" s="13">
        <f>SUM(AM21:AQ21)</f>
        <v>21</v>
      </c>
      <c r="G21" s="28">
        <v>3</v>
      </c>
      <c r="H21" s="28">
        <v>4</v>
      </c>
      <c r="I21" s="28">
        <v>3</v>
      </c>
      <c r="J21" s="28">
        <v>4</v>
      </c>
      <c r="K21" s="28">
        <v>4</v>
      </c>
      <c r="L21" s="28">
        <v>3</v>
      </c>
      <c r="M21" s="28">
        <v>4</v>
      </c>
      <c r="N21" s="28">
        <v>3</v>
      </c>
      <c r="O21" s="28">
        <v>4</v>
      </c>
      <c r="P21" s="28">
        <v>4</v>
      </c>
      <c r="Q21" s="28">
        <v>4</v>
      </c>
      <c r="R21" s="28">
        <v>4</v>
      </c>
      <c r="S21" s="28">
        <v>4</v>
      </c>
      <c r="T21" s="28">
        <v>4</v>
      </c>
      <c r="U21" s="28">
        <v>5</v>
      </c>
      <c r="V21" s="28">
        <v>3</v>
      </c>
      <c r="W21" s="28">
        <v>4</v>
      </c>
      <c r="X21" s="28">
        <v>4</v>
      </c>
      <c r="Y21" s="28">
        <v>4</v>
      </c>
      <c r="Z21" s="28">
        <v>3</v>
      </c>
      <c r="AA21" s="28">
        <v>5</v>
      </c>
      <c r="AB21" s="1"/>
      <c r="AC21" s="29">
        <f>AM21/AT21</f>
        <v>0</v>
      </c>
      <c r="AD21" s="29">
        <f>AN21/AT21</f>
        <v>0</v>
      </c>
      <c r="AE21" s="29">
        <f>AO21/AT21</f>
        <v>0.2857142857142857</v>
      </c>
      <c r="AF21" s="29">
        <f>AP21/AT21</f>
        <v>0.61904761904761907</v>
      </c>
      <c r="AG21" s="29">
        <f>AQ21/AT21</f>
        <v>9.5238095238095233E-2</v>
      </c>
      <c r="AH21" s="29">
        <f>AR21/AS21</f>
        <v>0</v>
      </c>
      <c r="AI21" s="30">
        <f>AG21+AF21</f>
        <v>0.7142857142857143</v>
      </c>
      <c r="AJ21" s="29">
        <f>SUM(AC21:AH21)</f>
        <v>1</v>
      </c>
      <c r="AK21" s="29">
        <f>SUM(AC21:AG21)</f>
        <v>1</v>
      </c>
      <c r="AL21" s="1"/>
      <c r="AM21" s="18">
        <f>COUNTIF(G21:AA21,1)</f>
        <v>0</v>
      </c>
      <c r="AN21" s="18">
        <f>COUNTIF(G21:AA21,2)</f>
        <v>0</v>
      </c>
      <c r="AO21" s="18">
        <f>COUNTIF(G21:AA21,3)</f>
        <v>6</v>
      </c>
      <c r="AP21" s="18">
        <f>COUNTIF(G21:AA21,4)</f>
        <v>13</v>
      </c>
      <c r="AQ21" s="18">
        <f>COUNTIF(G21:AA21,5)</f>
        <v>2</v>
      </c>
      <c r="AR21" s="18">
        <f>COUNTIF(G21:AA21,"=x")</f>
        <v>0</v>
      </c>
      <c r="AS21" s="31">
        <f>SUM(AM21:AR21)</f>
        <v>21</v>
      </c>
      <c r="AT21" s="18">
        <f>SUM(AM21:AQ21)</f>
        <v>21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s="12" customFormat="1" x14ac:dyDescent="0.2">
      <c r="A22" s="13">
        <v>13</v>
      </c>
      <c r="B22" s="24" t="s">
        <v>58</v>
      </c>
      <c r="C22" s="25">
        <f>AVERAGE(G22:AA22)</f>
        <v>3.9523809523809526</v>
      </c>
      <c r="D22" s="26">
        <f>SUM(AF22:AG22)</f>
        <v>0.80952380952380953</v>
      </c>
      <c r="E22" s="27">
        <f>STDEVP(G22:AA22)</f>
        <v>0.57538314159974158</v>
      </c>
      <c r="F22" s="13">
        <f>SUM(AM22:AQ22)</f>
        <v>21</v>
      </c>
      <c r="G22" s="28">
        <v>3</v>
      </c>
      <c r="H22" s="28">
        <v>4</v>
      </c>
      <c r="I22" s="28">
        <v>4</v>
      </c>
      <c r="J22" s="28">
        <v>4</v>
      </c>
      <c r="K22" s="28">
        <v>5</v>
      </c>
      <c r="L22" s="28">
        <v>3</v>
      </c>
      <c r="M22" s="28">
        <v>4</v>
      </c>
      <c r="N22" s="28">
        <v>3</v>
      </c>
      <c r="O22" s="28">
        <v>4</v>
      </c>
      <c r="P22" s="28">
        <v>4</v>
      </c>
      <c r="Q22" s="28">
        <v>4</v>
      </c>
      <c r="R22" s="28">
        <v>4</v>
      </c>
      <c r="S22" s="28">
        <v>4</v>
      </c>
      <c r="T22" s="28">
        <v>4</v>
      </c>
      <c r="U22" s="28">
        <v>5</v>
      </c>
      <c r="V22" s="28">
        <v>4</v>
      </c>
      <c r="W22" s="28">
        <v>4</v>
      </c>
      <c r="X22" s="28">
        <v>4</v>
      </c>
      <c r="Y22" s="28">
        <v>4</v>
      </c>
      <c r="Z22" s="28">
        <v>3</v>
      </c>
      <c r="AA22" s="28">
        <v>5</v>
      </c>
      <c r="AB22" s="1"/>
      <c r="AC22" s="29">
        <f>AM22/AT22</f>
        <v>0</v>
      </c>
      <c r="AD22" s="29">
        <f>AN22/AT22</f>
        <v>0</v>
      </c>
      <c r="AE22" s="29">
        <f>AO22/AT22</f>
        <v>0.19047619047619047</v>
      </c>
      <c r="AF22" s="29">
        <f>AP22/AT22</f>
        <v>0.66666666666666663</v>
      </c>
      <c r="AG22" s="29">
        <f>AQ22/AT22</f>
        <v>0.14285714285714285</v>
      </c>
      <c r="AH22" s="29">
        <f>AR22/AS22</f>
        <v>0</v>
      </c>
      <c r="AI22" s="30">
        <f>AG22+AF22</f>
        <v>0.80952380952380953</v>
      </c>
      <c r="AJ22" s="29">
        <f>SUM(AC22:AH22)</f>
        <v>1</v>
      </c>
      <c r="AK22" s="29">
        <f>SUM(AC22:AG22)</f>
        <v>1</v>
      </c>
      <c r="AL22" s="1"/>
      <c r="AM22" s="18">
        <f>COUNTIF(G22:AA22,1)</f>
        <v>0</v>
      </c>
      <c r="AN22" s="18">
        <f>COUNTIF(G22:AA22,2)</f>
        <v>0</v>
      </c>
      <c r="AO22" s="18">
        <f>COUNTIF(G22:AA22,3)</f>
        <v>4</v>
      </c>
      <c r="AP22" s="18">
        <f>COUNTIF(G22:AA22,4)</f>
        <v>14</v>
      </c>
      <c r="AQ22" s="18">
        <f>COUNTIF(G22:AA22,5)</f>
        <v>3</v>
      </c>
      <c r="AR22" s="18">
        <f>COUNTIF(G22:AA22,"=x")</f>
        <v>0</v>
      </c>
      <c r="AS22" s="31">
        <f>SUM(AM22:AR22)</f>
        <v>21</v>
      </c>
      <c r="AT22" s="18">
        <f>SUM(AM22:AQ22)</f>
        <v>21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12" customFormat="1" x14ac:dyDescent="0.2">
      <c r="A23" s="14">
        <v>14</v>
      </c>
      <c r="B23" s="16" t="s">
        <v>60</v>
      </c>
      <c r="C23" s="25">
        <f>AVERAGE(G23:AA23)</f>
        <v>3.85</v>
      </c>
      <c r="D23" s="26">
        <f>SUM(AF23:AG23)</f>
        <v>0.6</v>
      </c>
      <c r="E23" s="17">
        <f>STDEVP(G23:AA23)</f>
        <v>0.79214897588774291</v>
      </c>
      <c r="F23" s="14">
        <f>SUM(AM23:AQ23)</f>
        <v>20</v>
      </c>
      <c r="G23" s="28">
        <v>3</v>
      </c>
      <c r="H23" s="28">
        <v>5</v>
      </c>
      <c r="I23" s="28">
        <v>3</v>
      </c>
      <c r="J23" s="28">
        <v>4</v>
      </c>
      <c r="K23" s="28">
        <v>5</v>
      </c>
      <c r="L23" s="28">
        <v>3</v>
      </c>
      <c r="M23" s="28">
        <v>3</v>
      </c>
      <c r="N23" s="28">
        <v>4</v>
      </c>
      <c r="O23" s="28">
        <v>5</v>
      </c>
      <c r="P23" s="28">
        <v>3</v>
      </c>
      <c r="Q23" s="28">
        <v>4</v>
      </c>
      <c r="R23" s="28">
        <v>3</v>
      </c>
      <c r="S23" s="28">
        <v>4</v>
      </c>
      <c r="T23" s="28">
        <v>4</v>
      </c>
      <c r="U23" s="28" t="s">
        <v>62</v>
      </c>
      <c r="V23" s="28">
        <v>3</v>
      </c>
      <c r="W23" s="28">
        <v>4</v>
      </c>
      <c r="X23" s="28">
        <v>5</v>
      </c>
      <c r="Y23" s="28">
        <v>4</v>
      </c>
      <c r="Z23" s="28">
        <v>3</v>
      </c>
      <c r="AA23" s="28">
        <v>5</v>
      </c>
      <c r="AB23" s="1"/>
      <c r="AC23" s="29">
        <f>AM23/AT23</f>
        <v>0</v>
      </c>
      <c r="AD23" s="29">
        <f>AN23/AT23</f>
        <v>0</v>
      </c>
      <c r="AE23" s="29">
        <f>AO23/AT23</f>
        <v>0.4</v>
      </c>
      <c r="AF23" s="29">
        <f>AP23/AT23</f>
        <v>0.35</v>
      </c>
      <c r="AG23" s="29">
        <f>AQ23/AT23</f>
        <v>0.25</v>
      </c>
      <c r="AH23" s="29">
        <f>AR23/AS23</f>
        <v>4.7619047619047616E-2</v>
      </c>
      <c r="AI23" s="30">
        <f>AG23+AF23</f>
        <v>0.6</v>
      </c>
      <c r="AJ23" s="29">
        <f>SUM(AC23:AH23)</f>
        <v>1.0476190476190477</v>
      </c>
      <c r="AK23" s="29">
        <f>SUM(AC23:AG23)</f>
        <v>1</v>
      </c>
      <c r="AL23" s="1"/>
      <c r="AM23" s="18">
        <f>COUNTIF(G23:AA23,1)</f>
        <v>0</v>
      </c>
      <c r="AN23" s="18">
        <f>COUNTIF(G23:AA23,2)</f>
        <v>0</v>
      </c>
      <c r="AO23" s="18">
        <f>COUNTIF(G23:AA23,3)</f>
        <v>8</v>
      </c>
      <c r="AP23" s="18">
        <f>COUNTIF(G23:AA23,4)</f>
        <v>7</v>
      </c>
      <c r="AQ23" s="18">
        <f>COUNTIF(G23:AA23,5)</f>
        <v>5</v>
      </c>
      <c r="AR23" s="18">
        <f>COUNTIF(G23:AA23,"=x")</f>
        <v>1</v>
      </c>
      <c r="AS23" s="31">
        <f>SUM(AM23:AR23)</f>
        <v>21</v>
      </c>
      <c r="AT23" s="18">
        <f>SUM(AM23:AQ23)</f>
        <v>20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x14ac:dyDescent="0.2">
      <c r="B24" s="5" t="s">
        <v>107</v>
      </c>
      <c r="C24" s="34">
        <f>AVERAGE(C10:C23)</f>
        <v>3.7307823129251712</v>
      </c>
      <c r="D24" s="35">
        <f>AVERAGE(D10:D23)</f>
        <v>0.61088435374149663</v>
      </c>
      <c r="G24" s="36">
        <f>AVERAGE(G10:G23)</f>
        <v>3</v>
      </c>
      <c r="H24" s="36">
        <f>AVERAGE(H10:H23)</f>
        <v>4.4285714285714288</v>
      </c>
      <c r="I24" s="36">
        <f>AVERAGE(I10:I23)</f>
        <v>3.5</v>
      </c>
      <c r="J24" s="36">
        <f>AVERAGE(J10:J23)</f>
        <v>3.9285714285714284</v>
      </c>
      <c r="K24" s="36">
        <f>AVERAGE(K10:K23)</f>
        <v>4.3571428571428568</v>
      </c>
      <c r="L24" s="36">
        <f>AVERAGE(L10:L23)</f>
        <v>3.6428571428571428</v>
      </c>
      <c r="M24" s="36">
        <f>AVERAGE(M10:M23)</f>
        <v>3.7142857142857144</v>
      </c>
      <c r="N24" s="36">
        <f>AVERAGE(N10:N23)</f>
        <v>3.4285714285714284</v>
      </c>
      <c r="O24" s="36">
        <f>AVERAGE(O10:O23)</f>
        <v>4.1428571428571432</v>
      </c>
      <c r="P24" s="36">
        <f>AVERAGE(P10:P23)</f>
        <v>3.4285714285714284</v>
      </c>
      <c r="Q24" s="36">
        <f>AVERAGE(Q10:Q23)</f>
        <v>3.5714285714285716</v>
      </c>
      <c r="R24" s="36">
        <f>AVERAGE(R10:R23)</f>
        <v>3.3571428571428572</v>
      </c>
      <c r="S24" s="36">
        <f>AVERAGE(S10:S23)</f>
        <v>3.9285714285714284</v>
      </c>
      <c r="T24" s="36">
        <f>AVERAGE(T10:T23)</f>
        <v>3.7142857142857144</v>
      </c>
      <c r="U24" s="36">
        <f>AVERAGE(U10:U23)</f>
        <v>3.1538461538461537</v>
      </c>
      <c r="V24" s="36">
        <f>AVERAGE(V10:V23)</f>
        <v>3.5714285714285716</v>
      </c>
      <c r="W24" s="36">
        <f>AVERAGE(W10:W23)</f>
        <v>3.2857142857142856</v>
      </c>
      <c r="X24" s="36">
        <f>AVERAGE(X10:X23)</f>
        <v>4.2142857142857144</v>
      </c>
      <c r="Y24" s="36">
        <f>AVERAGE(Y10:Y23)</f>
        <v>3.8571428571428572</v>
      </c>
      <c r="Z24" s="36">
        <f>AVERAGE(Z10:Z23)</f>
        <v>3.0714285714285716</v>
      </c>
      <c r="AA24" s="36">
        <f>AVERAGE(AA10:AA23)</f>
        <v>5</v>
      </c>
      <c r="AC24" s="19">
        <f>AVERAGE(AC10:AC23)</f>
        <v>1.7006802721088433E-2</v>
      </c>
      <c r="AD24" s="19">
        <f>AVERAGE(AD10:AD23)</f>
        <v>2.0408163265306121E-2</v>
      </c>
      <c r="AE24" s="19">
        <f>AVERAGE(AE10:AE23)</f>
        <v>0.35170068027210888</v>
      </c>
      <c r="AF24" s="19">
        <f>AVERAGE(AF10:AF23)</f>
        <v>0.43656462585034012</v>
      </c>
      <c r="AG24" s="19">
        <f>AVERAGE(AG10:AG23)</f>
        <v>0.17431972789115643</v>
      </c>
      <c r="AH24" s="19">
        <f>AVERAGE(AH10:AH23)</f>
        <v>3.4013605442176869E-3</v>
      </c>
      <c r="AI24" s="37">
        <f>AVERAGE(AI10:AI23)</f>
        <v>0.61088435374149663</v>
      </c>
      <c r="AJ24" s="19">
        <f>AVERAGE(AJ10:AJ23)</f>
        <v>1.0034013605442176</v>
      </c>
      <c r="AK24" s="19">
        <f>AVERAGE(AK10:AK23)</f>
        <v>1</v>
      </c>
      <c r="AM24" s="14">
        <f>SUM(AM10:AM23)</f>
        <v>5</v>
      </c>
      <c r="AN24" s="14">
        <f>SUM(AN10:AN23)</f>
        <v>6</v>
      </c>
      <c r="AO24" s="14">
        <f>SUM(AO10:AO23)</f>
        <v>103</v>
      </c>
      <c r="AP24" s="14">
        <f>SUM(AP10:AP23)</f>
        <v>128</v>
      </c>
      <c r="AQ24" s="14">
        <f>SUM(AQ10:AQ23)</f>
        <v>51</v>
      </c>
      <c r="AR24" s="14">
        <f>SUM(AR10:AR23)</f>
        <v>1</v>
      </c>
      <c r="AS24" s="21">
        <f>SUM(AS10:AS23)</f>
        <v>294</v>
      </c>
      <c r="AT24" s="14">
        <f>SUM(AT10:AT23)</f>
        <v>293</v>
      </c>
    </row>
    <row r="26" spans="1:244" x14ac:dyDescent="0.2">
      <c r="B26" s="5" t="s">
        <v>108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C15"/>
  <sheetViews>
    <sheetView workbookViewId="0"/>
  </sheetViews>
  <sheetFormatPr defaultColWidth="9.140625" defaultRowHeight="12" x14ac:dyDescent="0.2"/>
  <cols>
    <col min="1" max="1" width="47.28515625" style="4" customWidth="1"/>
    <col min="2" max="16384" width="9.140625" style="4"/>
  </cols>
  <sheetData>
    <row r="1" spans="1:3" x14ac:dyDescent="0.2">
      <c r="A1" s="32" t="s">
        <v>22</v>
      </c>
      <c r="B1" s="33">
        <v>3.9047619047619002</v>
      </c>
      <c r="C1" s="30">
        <v>0.66666666666666696</v>
      </c>
    </row>
    <row r="2" spans="1:3" x14ac:dyDescent="0.2">
      <c r="A2" s="32" t="s">
        <v>25</v>
      </c>
      <c r="B2" s="33">
        <v>3.5238095238095202</v>
      </c>
      <c r="C2" s="30">
        <v>0.476190476190476</v>
      </c>
    </row>
    <row r="3" spans="1:3" x14ac:dyDescent="0.2">
      <c r="A3" s="32" t="s">
        <v>27</v>
      </c>
      <c r="B3" s="33">
        <v>3.5238095238095202</v>
      </c>
      <c r="C3" s="30">
        <v>0.52380952380952395</v>
      </c>
    </row>
    <row r="4" spans="1:3" x14ac:dyDescent="0.2">
      <c r="A4" s="32" t="s">
        <v>29</v>
      </c>
      <c r="B4" s="33">
        <v>3.4285714285714302</v>
      </c>
      <c r="C4" s="30">
        <v>0.476190476190476</v>
      </c>
    </row>
    <row r="5" spans="1:3" x14ac:dyDescent="0.2">
      <c r="A5" s="32" t="s">
        <v>31</v>
      </c>
      <c r="B5" s="33">
        <v>2.9523809523809499</v>
      </c>
      <c r="C5" s="30">
        <v>0.28571428571428598</v>
      </c>
    </row>
    <row r="6" spans="1:3" x14ac:dyDescent="0.2">
      <c r="A6" s="32" t="s">
        <v>33</v>
      </c>
      <c r="B6" s="33">
        <v>3.5238095238095202</v>
      </c>
      <c r="C6" s="30">
        <v>0.42857142857142899</v>
      </c>
    </row>
    <row r="7" spans="1:3" x14ac:dyDescent="0.2">
      <c r="A7" s="32" t="s">
        <v>35</v>
      </c>
      <c r="B7" s="33">
        <v>3.71428571428571</v>
      </c>
      <c r="C7" s="30">
        <v>0.57142857142857095</v>
      </c>
    </row>
    <row r="8" spans="1:3" x14ac:dyDescent="0.2">
      <c r="A8" s="32" t="s">
        <v>49</v>
      </c>
      <c r="B8" s="33">
        <v>4.3333333333333304</v>
      </c>
      <c r="C8" s="30">
        <v>0.85714285714285698</v>
      </c>
    </row>
    <row r="9" spans="1:3" x14ac:dyDescent="0.2">
      <c r="A9" s="32" t="s">
        <v>51</v>
      </c>
      <c r="B9" s="33">
        <v>3.8571428571428599</v>
      </c>
      <c r="C9" s="30">
        <v>0.66666666666666696</v>
      </c>
    </row>
    <row r="10" spans="1:3" x14ac:dyDescent="0.2">
      <c r="A10" s="32" t="s">
        <v>53</v>
      </c>
      <c r="B10" s="33">
        <v>3.9523809523809499</v>
      </c>
      <c r="C10" s="30">
        <v>0.76190476190476197</v>
      </c>
    </row>
    <row r="11" spans="1:3" x14ac:dyDescent="0.2">
      <c r="A11" s="32" t="s">
        <v>55</v>
      </c>
      <c r="B11" s="33">
        <v>3.9047619047619002</v>
      </c>
      <c r="C11" s="30">
        <v>0.71428571428571397</v>
      </c>
    </row>
    <row r="12" spans="1:3" x14ac:dyDescent="0.2">
      <c r="A12" s="32" t="s">
        <v>57</v>
      </c>
      <c r="B12" s="33">
        <v>3.8095238095238102</v>
      </c>
      <c r="C12" s="30">
        <v>0.71428571428571397</v>
      </c>
    </row>
    <row r="13" spans="1:3" x14ac:dyDescent="0.2">
      <c r="A13" s="32" t="s">
        <v>59</v>
      </c>
      <c r="B13" s="33">
        <v>3.9523809523809499</v>
      </c>
      <c r="C13" s="30">
        <v>0.80952380952380998</v>
      </c>
    </row>
    <row r="14" spans="1:3" x14ac:dyDescent="0.2">
      <c r="A14" s="15" t="s">
        <v>61</v>
      </c>
      <c r="B14" s="33">
        <v>3.85</v>
      </c>
      <c r="C14" s="30">
        <v>0.6</v>
      </c>
    </row>
    <row r="15" spans="1:3" x14ac:dyDescent="0.2">
      <c r="A15" s="5" t="s">
        <v>109</v>
      </c>
      <c r="B15" s="22">
        <f>AVERAGE(B1:B14)</f>
        <v>3.7307823129251676</v>
      </c>
      <c r="C15" s="23">
        <f>AVERAGE(C1:C14)</f>
        <v>0.61088435374149663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K73"/>
  <sheetViews>
    <sheetView topLeftCell="E1" workbookViewId="0">
      <selection activeCell="Q25" sqref="Q25:IT25"/>
    </sheetView>
  </sheetViews>
  <sheetFormatPr defaultColWidth="8.85546875" defaultRowHeight="12" x14ac:dyDescent="0.2"/>
  <cols>
    <col min="1" max="1" width="81.42578125" style="1" bestFit="1" customWidth="1"/>
    <col min="2" max="2" width="81.140625" style="1" bestFit="1" customWidth="1"/>
    <col min="3" max="3" width="28.85546875" style="1" bestFit="1" customWidth="1"/>
    <col min="4" max="4" width="36.85546875" style="1" bestFit="1" customWidth="1"/>
    <col min="5" max="5" width="15.5703125" style="1" bestFit="1" customWidth="1"/>
    <col min="6" max="6" width="6.140625" style="1" bestFit="1" customWidth="1"/>
    <col min="7" max="7" width="18.42578125" style="1" bestFit="1" customWidth="1"/>
    <col min="8" max="8" width="9.28515625" style="1" bestFit="1" customWidth="1"/>
    <col min="9" max="9" width="11.140625" style="1" bestFit="1" customWidth="1"/>
    <col min="10" max="10" width="6.85546875" style="1" bestFit="1" customWidth="1"/>
    <col min="11" max="11" width="14.85546875" style="1" bestFit="1" customWidth="1"/>
    <col min="12" max="12" width="11" style="1" bestFit="1" customWidth="1"/>
    <col min="13" max="13" width="6.140625" style="1" bestFit="1" customWidth="1"/>
    <col min="14" max="14" width="5" style="1" bestFit="1" customWidth="1"/>
    <col min="15" max="16" width="8.85546875" style="1"/>
    <col min="17" max="17" width="7.5703125" style="1" bestFit="1" customWidth="1"/>
    <col min="18" max="37" width="2.140625" style="1" bestFit="1" customWidth="1"/>
    <col min="38" max="16384" width="8.85546875" style="1"/>
  </cols>
  <sheetData>
    <row r="1" spans="1:37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>
        <v>43550</v>
      </c>
      <c r="H1" s="2">
        <v>43553</v>
      </c>
      <c r="I1" s="1" t="s">
        <v>110</v>
      </c>
      <c r="J1" s="1">
        <v>23</v>
      </c>
    </row>
    <row r="3" spans="1:37" x14ac:dyDescent="0.2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Q3" s="1" t="s">
        <v>20</v>
      </c>
    </row>
    <row r="4" spans="1:37" x14ac:dyDescent="0.2">
      <c r="A4" s="1">
        <v>1</v>
      </c>
      <c r="B4" s="1" t="s">
        <v>21</v>
      </c>
      <c r="C4" s="1" t="s">
        <v>22</v>
      </c>
      <c r="D4" s="1">
        <v>20</v>
      </c>
      <c r="E4" s="1">
        <v>1</v>
      </c>
      <c r="F4" s="1">
        <v>1</v>
      </c>
      <c r="G4" s="1" t="s">
        <v>23</v>
      </c>
      <c r="J4" s="1">
        <v>2018</v>
      </c>
      <c r="K4" s="1">
        <v>21</v>
      </c>
      <c r="L4" s="1">
        <v>3.69</v>
      </c>
      <c r="N4" s="1">
        <v>0</v>
      </c>
      <c r="Q4" s="1">
        <v>3</v>
      </c>
      <c r="R4" s="1">
        <v>4</v>
      </c>
      <c r="S4" s="1">
        <v>4</v>
      </c>
      <c r="T4" s="1">
        <v>3</v>
      </c>
      <c r="U4" s="1">
        <v>5</v>
      </c>
      <c r="V4" s="1">
        <v>5</v>
      </c>
      <c r="W4" s="1">
        <v>4</v>
      </c>
      <c r="X4" s="1">
        <v>5</v>
      </c>
      <c r="Y4" s="1">
        <v>4</v>
      </c>
      <c r="Z4" s="1">
        <v>3</v>
      </c>
      <c r="AA4" s="1">
        <v>3</v>
      </c>
      <c r="AB4" s="1">
        <v>5</v>
      </c>
      <c r="AC4" s="1">
        <v>5</v>
      </c>
      <c r="AD4" s="1">
        <v>3</v>
      </c>
      <c r="AE4" s="1">
        <v>2</v>
      </c>
      <c r="AF4" s="1">
        <v>4</v>
      </c>
      <c r="AG4" s="1">
        <v>4</v>
      </c>
      <c r="AH4" s="1">
        <v>4</v>
      </c>
      <c r="AI4" s="1">
        <v>3</v>
      </c>
      <c r="AJ4" s="1">
        <v>4</v>
      </c>
      <c r="AK4" s="1">
        <v>5</v>
      </c>
    </row>
    <row r="5" spans="1:37" x14ac:dyDescent="0.2">
      <c r="A5" s="1">
        <v>1</v>
      </c>
      <c r="B5" s="1" t="s">
        <v>24</v>
      </c>
      <c r="C5" s="1" t="s">
        <v>25</v>
      </c>
      <c r="D5" s="1">
        <v>120</v>
      </c>
      <c r="E5" s="1">
        <v>1</v>
      </c>
      <c r="F5" s="1">
        <v>1</v>
      </c>
      <c r="G5" s="1" t="s">
        <v>23</v>
      </c>
      <c r="J5" s="1">
        <v>2018</v>
      </c>
      <c r="K5" s="1">
        <v>21</v>
      </c>
      <c r="L5" s="1">
        <v>4.2300000000000004</v>
      </c>
      <c r="N5" s="1">
        <v>1</v>
      </c>
      <c r="Q5" s="1">
        <v>3</v>
      </c>
      <c r="R5" s="1">
        <v>4</v>
      </c>
      <c r="S5" s="1">
        <v>4</v>
      </c>
      <c r="T5" s="1">
        <v>4</v>
      </c>
      <c r="U5" s="1">
        <v>4</v>
      </c>
      <c r="V5" s="1">
        <v>3</v>
      </c>
      <c r="W5" s="1">
        <v>3</v>
      </c>
      <c r="X5" s="1">
        <v>4</v>
      </c>
      <c r="Y5" s="1">
        <v>3</v>
      </c>
      <c r="Z5" s="1">
        <v>3</v>
      </c>
      <c r="AA5" s="1">
        <v>4</v>
      </c>
      <c r="AB5" s="1">
        <v>3</v>
      </c>
      <c r="AC5" s="1">
        <v>4</v>
      </c>
      <c r="AD5" s="1">
        <v>3</v>
      </c>
      <c r="AE5" s="1">
        <v>3</v>
      </c>
      <c r="AF5" s="1">
        <v>4</v>
      </c>
      <c r="AG5" s="1">
        <v>3</v>
      </c>
      <c r="AH5" s="1">
        <v>4</v>
      </c>
      <c r="AI5" s="1">
        <v>3</v>
      </c>
      <c r="AJ5" s="1">
        <v>3</v>
      </c>
      <c r="AK5" s="1">
        <v>5</v>
      </c>
    </row>
    <row r="6" spans="1:37" x14ac:dyDescent="0.2">
      <c r="A6" s="1">
        <v>1</v>
      </c>
      <c r="B6" s="1" t="s">
        <v>26</v>
      </c>
      <c r="C6" s="1" t="s">
        <v>27</v>
      </c>
      <c r="D6" s="1">
        <v>260</v>
      </c>
      <c r="E6" s="1">
        <v>1</v>
      </c>
      <c r="F6" s="1">
        <v>1</v>
      </c>
      <c r="G6" s="1" t="s">
        <v>23</v>
      </c>
      <c r="J6" s="1">
        <v>2018</v>
      </c>
      <c r="K6" s="1">
        <v>21</v>
      </c>
      <c r="L6" s="1">
        <v>4.34</v>
      </c>
      <c r="N6" s="1">
        <v>1</v>
      </c>
      <c r="Q6" s="1">
        <v>3</v>
      </c>
      <c r="R6" s="1">
        <v>4</v>
      </c>
      <c r="S6" s="1">
        <v>3</v>
      </c>
      <c r="T6" s="1">
        <v>4</v>
      </c>
      <c r="U6" s="1">
        <v>4</v>
      </c>
      <c r="V6" s="1">
        <v>3</v>
      </c>
      <c r="W6" s="1">
        <v>5</v>
      </c>
      <c r="X6" s="1">
        <v>3</v>
      </c>
      <c r="Y6" s="1">
        <v>4</v>
      </c>
      <c r="Z6" s="1">
        <v>3</v>
      </c>
      <c r="AA6" s="1">
        <v>4</v>
      </c>
      <c r="AB6" s="1">
        <v>3</v>
      </c>
      <c r="AC6" s="1">
        <v>4</v>
      </c>
      <c r="AD6" s="1">
        <v>3</v>
      </c>
      <c r="AE6" s="1">
        <v>1</v>
      </c>
      <c r="AF6" s="1">
        <v>4</v>
      </c>
      <c r="AG6" s="1">
        <v>3</v>
      </c>
      <c r="AH6" s="1">
        <v>4</v>
      </c>
      <c r="AI6" s="1">
        <v>4</v>
      </c>
      <c r="AJ6" s="1">
        <v>3</v>
      </c>
      <c r="AK6" s="1">
        <v>5</v>
      </c>
    </row>
    <row r="7" spans="1:37" x14ac:dyDescent="0.2">
      <c r="A7" s="1">
        <v>1</v>
      </c>
      <c r="B7" s="1" t="s">
        <v>28</v>
      </c>
      <c r="C7" s="1" t="s">
        <v>29</v>
      </c>
      <c r="D7" s="1">
        <v>341</v>
      </c>
      <c r="E7" s="1">
        <v>1</v>
      </c>
      <c r="F7" s="1">
        <v>1</v>
      </c>
      <c r="G7" s="1" t="s">
        <v>23</v>
      </c>
      <c r="J7" s="1">
        <v>2018</v>
      </c>
      <c r="K7" s="1">
        <v>21</v>
      </c>
      <c r="L7" s="1">
        <v>4.16</v>
      </c>
      <c r="N7" s="1">
        <v>0</v>
      </c>
      <c r="Q7" s="1">
        <v>3</v>
      </c>
      <c r="R7" s="1">
        <v>4</v>
      </c>
      <c r="S7" s="1">
        <v>3</v>
      </c>
      <c r="T7" s="1">
        <v>4</v>
      </c>
      <c r="U7" s="1">
        <v>5</v>
      </c>
      <c r="V7" s="1">
        <v>3</v>
      </c>
      <c r="W7" s="1">
        <v>4</v>
      </c>
      <c r="X7" s="1">
        <v>4</v>
      </c>
      <c r="Y7" s="1">
        <v>3</v>
      </c>
      <c r="Z7" s="1">
        <v>3</v>
      </c>
      <c r="AA7" s="1">
        <v>3</v>
      </c>
      <c r="AB7" s="1">
        <v>3</v>
      </c>
      <c r="AC7" s="1">
        <v>4</v>
      </c>
      <c r="AD7" s="1">
        <v>4</v>
      </c>
      <c r="AE7" s="1">
        <v>3</v>
      </c>
      <c r="AF7" s="1">
        <v>3</v>
      </c>
      <c r="AG7" s="1">
        <v>1</v>
      </c>
      <c r="AH7" s="1">
        <v>4</v>
      </c>
      <c r="AI7" s="1">
        <v>4</v>
      </c>
      <c r="AJ7" s="1">
        <v>2</v>
      </c>
      <c r="AK7" s="1">
        <v>5</v>
      </c>
    </row>
    <row r="8" spans="1:37" x14ac:dyDescent="0.2">
      <c r="A8" s="1">
        <v>1</v>
      </c>
      <c r="B8" s="1" t="s">
        <v>30</v>
      </c>
      <c r="C8" s="1" t="s">
        <v>31</v>
      </c>
      <c r="D8" s="1">
        <v>342</v>
      </c>
      <c r="E8" s="1">
        <v>1</v>
      </c>
      <c r="F8" s="1">
        <v>1</v>
      </c>
      <c r="G8" s="1" t="s">
        <v>23</v>
      </c>
      <c r="J8" s="1">
        <v>2018</v>
      </c>
      <c r="K8" s="1">
        <v>21</v>
      </c>
      <c r="L8" s="1">
        <v>3.96</v>
      </c>
      <c r="N8" s="1">
        <v>0</v>
      </c>
      <c r="Q8" s="1">
        <v>3</v>
      </c>
      <c r="R8" s="1">
        <v>4</v>
      </c>
      <c r="S8" s="1">
        <v>3</v>
      </c>
      <c r="T8" s="1">
        <v>4</v>
      </c>
      <c r="U8" s="1">
        <v>4</v>
      </c>
      <c r="V8" s="1">
        <v>3</v>
      </c>
      <c r="W8" s="1">
        <v>3</v>
      </c>
      <c r="X8" s="1">
        <v>2</v>
      </c>
      <c r="Y8" s="1">
        <v>4</v>
      </c>
      <c r="Z8" s="1">
        <v>1</v>
      </c>
      <c r="AA8" s="1">
        <v>3</v>
      </c>
      <c r="AB8" s="1">
        <v>2</v>
      </c>
      <c r="AC8" s="1">
        <v>3</v>
      </c>
      <c r="AD8" s="1">
        <v>4</v>
      </c>
      <c r="AE8" s="1">
        <v>1</v>
      </c>
      <c r="AF8" s="1">
        <v>3</v>
      </c>
      <c r="AG8" s="1">
        <v>1</v>
      </c>
      <c r="AH8" s="1">
        <v>3</v>
      </c>
      <c r="AI8" s="1">
        <v>3</v>
      </c>
      <c r="AJ8" s="1">
        <v>3</v>
      </c>
      <c r="AK8" s="1">
        <v>5</v>
      </c>
    </row>
    <row r="9" spans="1:37" x14ac:dyDescent="0.2">
      <c r="A9" s="1">
        <v>1</v>
      </c>
      <c r="B9" s="1" t="s">
        <v>32</v>
      </c>
      <c r="C9" s="1" t="s">
        <v>33</v>
      </c>
      <c r="D9" s="1">
        <v>375</v>
      </c>
      <c r="E9" s="1">
        <v>1</v>
      </c>
      <c r="F9" s="1">
        <v>1</v>
      </c>
      <c r="G9" s="1" t="s">
        <v>23</v>
      </c>
      <c r="J9" s="1">
        <v>2018</v>
      </c>
      <c r="K9" s="1">
        <v>21</v>
      </c>
      <c r="L9" s="1">
        <v>4.3499999999999996</v>
      </c>
      <c r="N9" s="1">
        <v>1</v>
      </c>
      <c r="Q9" s="1">
        <v>3</v>
      </c>
      <c r="R9" s="1">
        <v>4</v>
      </c>
      <c r="S9" s="1">
        <v>4</v>
      </c>
      <c r="T9" s="1">
        <v>3</v>
      </c>
      <c r="U9" s="1">
        <v>4</v>
      </c>
      <c r="V9" s="1">
        <v>3</v>
      </c>
      <c r="W9" s="1">
        <v>4</v>
      </c>
      <c r="X9" s="1">
        <v>3</v>
      </c>
      <c r="Y9" s="1">
        <v>5</v>
      </c>
      <c r="Z9" s="1">
        <v>4</v>
      </c>
      <c r="AA9" s="1">
        <v>3</v>
      </c>
      <c r="AB9" s="1">
        <v>3</v>
      </c>
      <c r="AC9" s="1">
        <v>3</v>
      </c>
      <c r="AD9" s="1">
        <v>2</v>
      </c>
      <c r="AE9" s="1">
        <v>3</v>
      </c>
      <c r="AF9" s="1">
        <v>3</v>
      </c>
      <c r="AG9" s="1">
        <v>3</v>
      </c>
      <c r="AH9" s="1">
        <v>5</v>
      </c>
      <c r="AI9" s="1">
        <v>4</v>
      </c>
      <c r="AJ9" s="1">
        <v>3</v>
      </c>
      <c r="AK9" s="1">
        <v>5</v>
      </c>
    </row>
    <row r="10" spans="1:37" x14ac:dyDescent="0.2">
      <c r="A10" s="1">
        <v>1</v>
      </c>
      <c r="B10" s="1" t="s">
        <v>34</v>
      </c>
      <c r="C10" s="1" t="s">
        <v>35</v>
      </c>
      <c r="D10" s="1">
        <v>460</v>
      </c>
      <c r="E10" s="1">
        <v>1</v>
      </c>
      <c r="F10" s="1">
        <v>1</v>
      </c>
      <c r="G10" s="1" t="s">
        <v>23</v>
      </c>
      <c r="J10" s="1">
        <v>2018</v>
      </c>
      <c r="K10" s="1">
        <v>21</v>
      </c>
      <c r="L10" s="1">
        <v>4.4800000000000004</v>
      </c>
      <c r="N10" s="1">
        <v>0</v>
      </c>
      <c r="Q10" s="1">
        <v>3</v>
      </c>
      <c r="R10" s="1">
        <v>5</v>
      </c>
      <c r="S10" s="1">
        <v>2</v>
      </c>
      <c r="T10" s="1">
        <v>3</v>
      </c>
      <c r="U10" s="1">
        <v>4</v>
      </c>
      <c r="V10" s="1">
        <v>4</v>
      </c>
      <c r="W10" s="1">
        <v>3</v>
      </c>
      <c r="X10" s="1">
        <v>4</v>
      </c>
      <c r="Y10" s="1">
        <v>4</v>
      </c>
      <c r="Z10" s="1">
        <v>4</v>
      </c>
      <c r="AA10" s="1">
        <v>3</v>
      </c>
      <c r="AB10" s="1">
        <v>3</v>
      </c>
      <c r="AC10" s="1">
        <v>4</v>
      </c>
      <c r="AD10" s="1">
        <v>4</v>
      </c>
      <c r="AE10" s="1">
        <v>3</v>
      </c>
      <c r="AF10" s="1">
        <v>3</v>
      </c>
      <c r="AG10" s="1">
        <v>4</v>
      </c>
      <c r="AH10" s="1">
        <v>5</v>
      </c>
      <c r="AI10" s="1">
        <v>5</v>
      </c>
      <c r="AJ10" s="1">
        <v>3</v>
      </c>
      <c r="AK10" s="1">
        <v>5</v>
      </c>
    </row>
    <row r="11" spans="1:37" x14ac:dyDescent="0.2">
      <c r="A11" s="1">
        <v>1</v>
      </c>
      <c r="B11" s="1" t="s">
        <v>36</v>
      </c>
      <c r="C11" s="1" t="s">
        <v>37</v>
      </c>
      <c r="D11" s="1">
        <v>490</v>
      </c>
      <c r="E11" s="1">
        <v>0</v>
      </c>
      <c r="F11" s="1">
        <v>0</v>
      </c>
      <c r="G11" s="1" t="s">
        <v>38</v>
      </c>
      <c r="H11" s="1" t="s">
        <v>39</v>
      </c>
      <c r="I11" s="1" t="s">
        <v>40</v>
      </c>
      <c r="J11" s="1">
        <v>2018</v>
      </c>
      <c r="K11" s="1">
        <v>21</v>
      </c>
      <c r="N11" s="1">
        <v>0</v>
      </c>
      <c r="Q11" s="1">
        <v>3</v>
      </c>
      <c r="R11" s="1">
        <v>4</v>
      </c>
      <c r="S11" s="1">
        <v>3</v>
      </c>
      <c r="T11" s="1">
        <v>2</v>
      </c>
      <c r="U11" s="1">
        <v>4</v>
      </c>
      <c r="V11" s="1">
        <v>3</v>
      </c>
      <c r="W11" s="1">
        <v>3</v>
      </c>
      <c r="X11" s="1">
        <v>4</v>
      </c>
      <c r="Y11" s="1">
        <v>4</v>
      </c>
      <c r="Z11" s="1">
        <v>3</v>
      </c>
      <c r="AA11" s="1">
        <v>3</v>
      </c>
      <c r="AB11" s="1">
        <v>3</v>
      </c>
      <c r="AC11" s="1">
        <v>4</v>
      </c>
      <c r="AD11" s="1">
        <v>3</v>
      </c>
      <c r="AE11" s="1">
        <v>3</v>
      </c>
      <c r="AF11" s="1">
        <v>3</v>
      </c>
      <c r="AG11" s="1">
        <v>3</v>
      </c>
      <c r="AH11" s="1">
        <v>5</v>
      </c>
      <c r="AI11" s="1">
        <v>4</v>
      </c>
      <c r="AJ11" s="1">
        <v>2</v>
      </c>
      <c r="AK11" s="1">
        <v>5</v>
      </c>
    </row>
    <row r="12" spans="1:37" x14ac:dyDescent="0.2">
      <c r="A12" s="1">
        <v>1</v>
      </c>
      <c r="B12" s="1" t="s">
        <v>41</v>
      </c>
      <c r="C12" s="1" t="s">
        <v>42</v>
      </c>
      <c r="D12" s="1">
        <v>500</v>
      </c>
      <c r="E12" s="1">
        <v>0</v>
      </c>
      <c r="F12" s="1">
        <v>0</v>
      </c>
      <c r="G12" s="1" t="s">
        <v>38</v>
      </c>
      <c r="H12" s="1" t="s">
        <v>39</v>
      </c>
      <c r="I12" s="1" t="s">
        <v>40</v>
      </c>
      <c r="J12" s="1">
        <v>2018</v>
      </c>
      <c r="K12" s="1">
        <v>21</v>
      </c>
      <c r="N12" s="1">
        <v>0</v>
      </c>
      <c r="Q12" s="1">
        <v>3</v>
      </c>
      <c r="R12" s="1">
        <v>5</v>
      </c>
      <c r="S12" s="1">
        <v>4</v>
      </c>
      <c r="T12" s="1">
        <v>4</v>
      </c>
      <c r="U12" s="1">
        <v>5</v>
      </c>
      <c r="V12" s="1">
        <v>3</v>
      </c>
      <c r="W12" s="1">
        <v>3</v>
      </c>
      <c r="X12" s="1">
        <v>4</v>
      </c>
      <c r="Y12" s="1">
        <v>5</v>
      </c>
      <c r="Z12" s="1">
        <v>3</v>
      </c>
      <c r="AA12" s="1">
        <v>3</v>
      </c>
      <c r="AB12" s="1">
        <v>4</v>
      </c>
      <c r="AC12" s="1">
        <v>4</v>
      </c>
      <c r="AD12" s="1">
        <v>4</v>
      </c>
      <c r="AE12" s="1">
        <v>4</v>
      </c>
      <c r="AF12" s="1">
        <v>3</v>
      </c>
      <c r="AG12" s="1">
        <v>3</v>
      </c>
      <c r="AH12" s="1">
        <v>5</v>
      </c>
      <c r="AI12" s="1">
        <v>4</v>
      </c>
      <c r="AJ12" s="1">
        <v>4</v>
      </c>
      <c r="AK12" s="1">
        <v>5</v>
      </c>
    </row>
    <row r="13" spans="1:37" x14ac:dyDescent="0.2">
      <c r="A13" s="1">
        <v>1</v>
      </c>
      <c r="B13" s="1" t="s">
        <v>43</v>
      </c>
      <c r="C13" s="1" t="s">
        <v>44</v>
      </c>
      <c r="D13" s="1">
        <v>510</v>
      </c>
      <c r="E13" s="1">
        <v>0</v>
      </c>
      <c r="F13" s="1">
        <v>0</v>
      </c>
      <c r="G13" s="1" t="s">
        <v>38</v>
      </c>
      <c r="H13" s="1" t="s">
        <v>39</v>
      </c>
      <c r="I13" s="1" t="s">
        <v>40</v>
      </c>
      <c r="J13" s="1">
        <v>2018</v>
      </c>
      <c r="K13" s="1">
        <v>21</v>
      </c>
      <c r="N13" s="1">
        <v>0</v>
      </c>
      <c r="Q13" s="1">
        <v>3</v>
      </c>
      <c r="R13" s="1">
        <v>3</v>
      </c>
      <c r="S13" s="1">
        <v>3</v>
      </c>
      <c r="T13" s="1">
        <v>3</v>
      </c>
      <c r="U13" s="1">
        <v>4</v>
      </c>
      <c r="V13" s="1">
        <v>3</v>
      </c>
      <c r="W13" s="1">
        <v>2</v>
      </c>
      <c r="X13" s="1">
        <v>4</v>
      </c>
      <c r="Y13" s="1">
        <v>4</v>
      </c>
      <c r="Z13" s="1">
        <v>4</v>
      </c>
      <c r="AA13" s="1">
        <v>3</v>
      </c>
      <c r="AB13" s="1">
        <v>4</v>
      </c>
      <c r="AC13" s="1">
        <v>4</v>
      </c>
      <c r="AD13" s="1">
        <v>4</v>
      </c>
      <c r="AE13" s="1">
        <v>3</v>
      </c>
      <c r="AF13" s="1">
        <v>3</v>
      </c>
      <c r="AG13" s="1">
        <v>3</v>
      </c>
      <c r="AH13" s="1">
        <v>5</v>
      </c>
      <c r="AI13" s="1">
        <v>4</v>
      </c>
      <c r="AJ13" s="1">
        <v>3</v>
      </c>
      <c r="AK13" s="1">
        <v>3</v>
      </c>
    </row>
    <row r="14" spans="1:37" x14ac:dyDescent="0.2">
      <c r="A14" s="1">
        <v>1</v>
      </c>
      <c r="B14" s="1" t="s">
        <v>45</v>
      </c>
      <c r="C14" s="1" t="s">
        <v>46</v>
      </c>
      <c r="D14" s="1">
        <v>520</v>
      </c>
      <c r="E14" s="1">
        <v>0</v>
      </c>
      <c r="F14" s="1">
        <v>0</v>
      </c>
      <c r="G14" s="1" t="s">
        <v>38</v>
      </c>
      <c r="H14" s="1" t="s">
        <v>39</v>
      </c>
      <c r="I14" s="1" t="s">
        <v>40</v>
      </c>
      <c r="J14" s="1">
        <v>2018</v>
      </c>
      <c r="K14" s="1">
        <v>21</v>
      </c>
      <c r="N14" s="1">
        <v>0</v>
      </c>
      <c r="Q14" s="1">
        <v>3</v>
      </c>
      <c r="R14" s="1">
        <v>4</v>
      </c>
      <c r="S14" s="1">
        <v>4</v>
      </c>
      <c r="T14" s="1">
        <v>4</v>
      </c>
      <c r="U14" s="1">
        <v>4</v>
      </c>
      <c r="V14" s="1">
        <v>3</v>
      </c>
      <c r="W14" s="1">
        <v>3</v>
      </c>
      <c r="X14" s="1">
        <v>4</v>
      </c>
      <c r="Y14" s="1">
        <v>4</v>
      </c>
      <c r="Z14" s="1">
        <v>4</v>
      </c>
      <c r="AA14" s="1">
        <v>3</v>
      </c>
      <c r="AB14" s="1">
        <v>4</v>
      </c>
      <c r="AC14" s="1">
        <v>3</v>
      </c>
      <c r="AD14" s="1">
        <v>4</v>
      </c>
      <c r="AE14" s="1">
        <v>3</v>
      </c>
      <c r="AF14" s="1">
        <v>3</v>
      </c>
      <c r="AG14" s="1">
        <v>2</v>
      </c>
      <c r="AH14" s="1">
        <v>5</v>
      </c>
      <c r="AI14" s="1">
        <v>4</v>
      </c>
      <c r="AJ14" s="1">
        <v>3</v>
      </c>
      <c r="AK14" s="1">
        <v>5</v>
      </c>
    </row>
    <row r="15" spans="1:37" x14ac:dyDescent="0.2">
      <c r="A15" s="1">
        <v>1</v>
      </c>
      <c r="B15" s="1" t="s">
        <v>36</v>
      </c>
      <c r="C15" s="1" t="s">
        <v>37</v>
      </c>
      <c r="D15" s="1">
        <v>490</v>
      </c>
      <c r="E15" s="1">
        <v>0</v>
      </c>
      <c r="F15" s="1">
        <v>0</v>
      </c>
      <c r="G15" s="1" t="s">
        <v>38</v>
      </c>
      <c r="H15" s="1" t="s">
        <v>39</v>
      </c>
      <c r="I15" s="1" t="s">
        <v>47</v>
      </c>
      <c r="J15" s="1">
        <v>2018</v>
      </c>
      <c r="K15" s="1">
        <v>21</v>
      </c>
      <c r="N15" s="1">
        <v>0</v>
      </c>
      <c r="Q15" s="1">
        <v>3</v>
      </c>
      <c r="R15" s="1">
        <v>5</v>
      </c>
      <c r="S15" s="1">
        <v>4</v>
      </c>
      <c r="T15" s="1">
        <v>3</v>
      </c>
      <c r="U15" s="1">
        <v>4</v>
      </c>
      <c r="V15" s="1">
        <v>5</v>
      </c>
      <c r="W15" s="1">
        <v>4</v>
      </c>
      <c r="X15" s="1">
        <v>5</v>
      </c>
      <c r="Y15" s="1">
        <v>5</v>
      </c>
      <c r="Z15" s="1">
        <v>5</v>
      </c>
      <c r="AA15" s="1">
        <v>3</v>
      </c>
      <c r="AB15" s="1">
        <v>4</v>
      </c>
      <c r="AC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5</v>
      </c>
      <c r="AI15" s="1">
        <v>3</v>
      </c>
      <c r="AJ15" s="1">
        <v>3</v>
      </c>
      <c r="AK15" s="1">
        <v>5</v>
      </c>
    </row>
    <row r="16" spans="1:37" x14ac:dyDescent="0.2">
      <c r="A16" s="1">
        <v>1</v>
      </c>
      <c r="B16" s="1" t="s">
        <v>41</v>
      </c>
      <c r="C16" s="1" t="s">
        <v>42</v>
      </c>
      <c r="D16" s="1">
        <v>500</v>
      </c>
      <c r="E16" s="1">
        <v>0</v>
      </c>
      <c r="F16" s="1">
        <v>0</v>
      </c>
      <c r="G16" s="1" t="s">
        <v>38</v>
      </c>
      <c r="H16" s="1" t="s">
        <v>39</v>
      </c>
      <c r="I16" s="1" t="s">
        <v>47</v>
      </c>
      <c r="J16" s="1">
        <v>2018</v>
      </c>
      <c r="K16" s="1">
        <v>21</v>
      </c>
      <c r="N16" s="1">
        <v>0</v>
      </c>
      <c r="Q16" s="1">
        <v>3</v>
      </c>
      <c r="R16" s="1">
        <v>4</v>
      </c>
      <c r="S16" s="1">
        <v>4</v>
      </c>
      <c r="T16" s="1">
        <v>3</v>
      </c>
      <c r="U16" s="1">
        <v>5</v>
      </c>
      <c r="V16" s="1">
        <v>5</v>
      </c>
      <c r="W16" s="1">
        <v>4</v>
      </c>
      <c r="X16" s="1">
        <v>4</v>
      </c>
      <c r="Y16" s="1">
        <v>4</v>
      </c>
      <c r="Z16" s="1">
        <v>5</v>
      </c>
      <c r="AA16" s="1">
        <v>3</v>
      </c>
      <c r="AB16" s="1">
        <v>4</v>
      </c>
      <c r="AC16" s="1">
        <v>4</v>
      </c>
      <c r="AD16" s="1">
        <v>4</v>
      </c>
      <c r="AE16" s="1">
        <v>4</v>
      </c>
      <c r="AF16" s="1">
        <v>4</v>
      </c>
      <c r="AG16" s="1">
        <v>4</v>
      </c>
      <c r="AH16" s="1">
        <v>4</v>
      </c>
      <c r="AI16" s="1">
        <v>5</v>
      </c>
      <c r="AJ16" s="1">
        <v>3</v>
      </c>
      <c r="AK16" s="1">
        <v>5</v>
      </c>
    </row>
    <row r="17" spans="1:37" x14ac:dyDescent="0.2">
      <c r="A17" s="1">
        <v>1</v>
      </c>
      <c r="B17" s="1" t="s">
        <v>43</v>
      </c>
      <c r="C17" s="1" t="s">
        <v>44</v>
      </c>
      <c r="D17" s="1">
        <v>510</v>
      </c>
      <c r="E17" s="1">
        <v>0</v>
      </c>
      <c r="F17" s="1">
        <v>0</v>
      </c>
      <c r="G17" s="1" t="s">
        <v>38</v>
      </c>
      <c r="H17" s="1" t="s">
        <v>39</v>
      </c>
      <c r="I17" s="1" t="s">
        <v>47</v>
      </c>
      <c r="J17" s="1">
        <v>2018</v>
      </c>
      <c r="K17" s="1">
        <v>21</v>
      </c>
      <c r="N17" s="1">
        <v>0</v>
      </c>
      <c r="Q17" s="1">
        <v>3</v>
      </c>
      <c r="R17" s="1">
        <v>5</v>
      </c>
      <c r="S17" s="1">
        <v>4</v>
      </c>
      <c r="T17" s="1">
        <v>3</v>
      </c>
      <c r="U17" s="1">
        <v>5</v>
      </c>
      <c r="V17" s="1">
        <v>5</v>
      </c>
      <c r="W17" s="1">
        <v>4</v>
      </c>
      <c r="X17" s="1">
        <v>4</v>
      </c>
      <c r="Y17" s="1">
        <v>4</v>
      </c>
      <c r="Z17" s="1">
        <v>5</v>
      </c>
      <c r="AA17" s="1">
        <v>3</v>
      </c>
      <c r="AB17" s="1">
        <v>4</v>
      </c>
      <c r="AC17" s="1">
        <v>4</v>
      </c>
      <c r="AD17" s="1">
        <v>4</v>
      </c>
      <c r="AE17" s="1">
        <v>4</v>
      </c>
      <c r="AF17" s="1">
        <v>4</v>
      </c>
      <c r="AG17" s="1">
        <v>4</v>
      </c>
      <c r="AH17" s="1">
        <v>5</v>
      </c>
      <c r="AI17" s="1">
        <v>5</v>
      </c>
      <c r="AJ17" s="1">
        <v>3</v>
      </c>
      <c r="AK17" s="1">
        <v>5</v>
      </c>
    </row>
    <row r="18" spans="1:37" x14ac:dyDescent="0.2">
      <c r="A18" s="1">
        <v>1</v>
      </c>
      <c r="B18" s="1" t="s">
        <v>45</v>
      </c>
      <c r="C18" s="1" t="s">
        <v>46</v>
      </c>
      <c r="D18" s="1">
        <v>520</v>
      </c>
      <c r="E18" s="1">
        <v>0</v>
      </c>
      <c r="F18" s="1">
        <v>0</v>
      </c>
      <c r="G18" s="1" t="s">
        <v>38</v>
      </c>
      <c r="H18" s="1" t="s">
        <v>39</v>
      </c>
      <c r="I18" s="1" t="s">
        <v>47</v>
      </c>
      <c r="J18" s="1">
        <v>2018</v>
      </c>
      <c r="K18" s="1">
        <v>21</v>
      </c>
      <c r="N18" s="1">
        <v>0</v>
      </c>
      <c r="Q18" s="1">
        <v>3</v>
      </c>
      <c r="R18" s="1">
        <v>5</v>
      </c>
      <c r="S18" s="1">
        <v>5</v>
      </c>
      <c r="T18" s="1">
        <v>3</v>
      </c>
      <c r="U18" s="1">
        <v>4</v>
      </c>
      <c r="V18" s="1">
        <v>5</v>
      </c>
      <c r="W18" s="1">
        <v>4</v>
      </c>
      <c r="X18" s="1">
        <v>5</v>
      </c>
      <c r="Y18" s="1">
        <v>5</v>
      </c>
      <c r="Z18" s="1">
        <v>5</v>
      </c>
      <c r="AA18" s="1">
        <v>3</v>
      </c>
      <c r="AB18" s="1">
        <v>4</v>
      </c>
      <c r="AC18" s="1">
        <v>4</v>
      </c>
      <c r="AD18" s="1">
        <v>5</v>
      </c>
      <c r="AE18" s="1">
        <v>4</v>
      </c>
      <c r="AF18" s="1">
        <v>4</v>
      </c>
      <c r="AG18" s="1">
        <v>5</v>
      </c>
      <c r="AH18" s="1">
        <v>5</v>
      </c>
      <c r="AI18" s="1">
        <v>5</v>
      </c>
      <c r="AJ18" s="1">
        <v>3</v>
      </c>
      <c r="AK18" s="1">
        <v>5</v>
      </c>
    </row>
    <row r="19" spans="1:37" x14ac:dyDescent="0.2">
      <c r="A19" s="1">
        <v>1</v>
      </c>
      <c r="B19" s="1" t="s">
        <v>48</v>
      </c>
      <c r="C19" s="1" t="s">
        <v>49</v>
      </c>
      <c r="D19" s="1">
        <v>600</v>
      </c>
      <c r="E19" s="1">
        <v>1</v>
      </c>
      <c r="F19" s="1">
        <v>1</v>
      </c>
      <c r="G19" s="1" t="s">
        <v>23</v>
      </c>
      <c r="J19" s="1">
        <v>2018</v>
      </c>
      <c r="K19" s="1">
        <v>21</v>
      </c>
      <c r="L19" s="1">
        <v>4.3499999999999996</v>
      </c>
      <c r="N19" s="1">
        <v>0</v>
      </c>
      <c r="Q19" s="1">
        <v>3</v>
      </c>
      <c r="R19" s="1">
        <v>5</v>
      </c>
      <c r="S19" s="1">
        <v>4</v>
      </c>
      <c r="T19" s="1">
        <v>4</v>
      </c>
      <c r="U19" s="1">
        <v>4</v>
      </c>
      <c r="V19" s="1">
        <v>5</v>
      </c>
      <c r="W19" s="1">
        <v>5</v>
      </c>
      <c r="X19" s="1">
        <v>4</v>
      </c>
      <c r="Y19" s="1">
        <v>5</v>
      </c>
      <c r="Z19" s="1">
        <v>5</v>
      </c>
      <c r="AA19" s="1">
        <v>3</v>
      </c>
      <c r="AB19" s="1">
        <v>4</v>
      </c>
      <c r="AC19" s="1">
        <v>5</v>
      </c>
      <c r="AD19" s="1">
        <v>5</v>
      </c>
      <c r="AE19" s="1">
        <v>5</v>
      </c>
      <c r="AF19" s="1">
        <v>4</v>
      </c>
      <c r="AG19" s="1">
        <v>4</v>
      </c>
      <c r="AH19" s="1">
        <v>5</v>
      </c>
      <c r="AI19" s="1">
        <v>4</v>
      </c>
      <c r="AJ19" s="1">
        <v>3</v>
      </c>
      <c r="AK19" s="1">
        <v>5</v>
      </c>
    </row>
    <row r="20" spans="1:37" x14ac:dyDescent="0.2">
      <c r="A20" s="1">
        <v>1</v>
      </c>
      <c r="B20" s="1" t="s">
        <v>50</v>
      </c>
      <c r="C20" s="1" t="s">
        <v>51</v>
      </c>
      <c r="D20" s="1">
        <v>680</v>
      </c>
      <c r="E20" s="1">
        <v>1</v>
      </c>
      <c r="F20" s="1">
        <v>1</v>
      </c>
      <c r="G20" s="1" t="s">
        <v>23</v>
      </c>
      <c r="J20" s="1">
        <v>2018</v>
      </c>
      <c r="K20" s="1">
        <v>21</v>
      </c>
      <c r="L20" s="1">
        <v>4.4000000000000004</v>
      </c>
      <c r="N20" s="1">
        <v>1</v>
      </c>
      <c r="Q20" s="1">
        <v>3</v>
      </c>
      <c r="R20" s="1">
        <v>5</v>
      </c>
      <c r="S20" s="1">
        <v>4</v>
      </c>
      <c r="T20" s="1">
        <v>5</v>
      </c>
      <c r="U20" s="1">
        <v>5</v>
      </c>
      <c r="V20" s="1">
        <v>4</v>
      </c>
      <c r="W20" s="1">
        <v>4</v>
      </c>
      <c r="X20" s="1">
        <v>3</v>
      </c>
      <c r="Y20" s="1">
        <v>4</v>
      </c>
      <c r="Z20" s="1">
        <v>4</v>
      </c>
      <c r="AA20" s="1">
        <v>4</v>
      </c>
      <c r="AB20" s="1">
        <v>3</v>
      </c>
      <c r="AC20" s="1">
        <v>3</v>
      </c>
      <c r="AD20" s="1">
        <v>4</v>
      </c>
      <c r="AE20" s="1">
        <v>3</v>
      </c>
      <c r="AF20" s="1">
        <v>4</v>
      </c>
      <c r="AG20" s="1">
        <v>3</v>
      </c>
      <c r="AH20" s="1">
        <v>4</v>
      </c>
      <c r="AI20" s="1">
        <v>4</v>
      </c>
      <c r="AJ20" s="1">
        <v>3</v>
      </c>
      <c r="AK20" s="1">
        <v>5</v>
      </c>
    </row>
    <row r="21" spans="1:37" x14ac:dyDescent="0.2">
      <c r="A21" s="1">
        <v>1</v>
      </c>
      <c r="B21" s="1" t="s">
        <v>52</v>
      </c>
      <c r="C21" s="1" t="s">
        <v>53</v>
      </c>
      <c r="D21" s="1">
        <v>850</v>
      </c>
      <c r="E21" s="1">
        <v>1</v>
      </c>
      <c r="F21" s="1">
        <v>1</v>
      </c>
      <c r="G21" s="1" t="s">
        <v>23</v>
      </c>
      <c r="J21" s="1">
        <v>2018</v>
      </c>
      <c r="K21" s="1">
        <v>21</v>
      </c>
      <c r="L21" s="1">
        <v>4.45</v>
      </c>
      <c r="N21" s="1">
        <v>0</v>
      </c>
      <c r="Q21" s="1">
        <v>3</v>
      </c>
      <c r="R21" s="1">
        <v>5</v>
      </c>
      <c r="S21" s="1">
        <v>4</v>
      </c>
      <c r="T21" s="1">
        <v>5</v>
      </c>
      <c r="U21" s="1">
        <v>4</v>
      </c>
      <c r="V21" s="1">
        <v>4</v>
      </c>
      <c r="W21" s="1">
        <v>3</v>
      </c>
      <c r="X21" s="1">
        <v>3</v>
      </c>
      <c r="Y21" s="1">
        <v>4</v>
      </c>
      <c r="Z21" s="1">
        <v>4</v>
      </c>
      <c r="AA21" s="1">
        <v>4</v>
      </c>
      <c r="AB21" s="1">
        <v>4</v>
      </c>
      <c r="AC21" s="1">
        <v>4</v>
      </c>
      <c r="AD21" s="1">
        <v>4</v>
      </c>
      <c r="AE21" s="1">
        <v>3</v>
      </c>
      <c r="AF21" s="1">
        <v>4</v>
      </c>
      <c r="AG21" s="1">
        <v>4</v>
      </c>
      <c r="AH21" s="1">
        <v>4</v>
      </c>
      <c r="AI21" s="1">
        <v>5</v>
      </c>
      <c r="AJ21" s="1">
        <v>3</v>
      </c>
      <c r="AK21" s="1">
        <v>5</v>
      </c>
    </row>
    <row r="22" spans="1:37" x14ac:dyDescent="0.2">
      <c r="A22" s="1">
        <v>1</v>
      </c>
      <c r="B22" s="1" t="s">
        <v>54</v>
      </c>
      <c r="C22" s="1" t="s">
        <v>55</v>
      </c>
      <c r="D22" s="1">
        <v>860</v>
      </c>
      <c r="E22" s="1">
        <v>1</v>
      </c>
      <c r="F22" s="1">
        <v>1</v>
      </c>
      <c r="G22" s="1" t="s">
        <v>23</v>
      </c>
      <c r="J22" s="1">
        <v>2018</v>
      </c>
      <c r="K22" s="1">
        <v>21</v>
      </c>
      <c r="L22" s="1">
        <v>4.54</v>
      </c>
      <c r="N22" s="1">
        <v>0</v>
      </c>
      <c r="Q22" s="1">
        <v>3</v>
      </c>
      <c r="R22" s="1">
        <v>5</v>
      </c>
      <c r="S22" s="1">
        <v>4</v>
      </c>
      <c r="T22" s="1">
        <v>4</v>
      </c>
      <c r="U22" s="1">
        <v>4</v>
      </c>
      <c r="V22" s="1">
        <v>5</v>
      </c>
      <c r="W22" s="1">
        <v>3</v>
      </c>
      <c r="X22" s="1">
        <v>3</v>
      </c>
      <c r="Y22" s="1">
        <v>5</v>
      </c>
      <c r="Z22" s="1">
        <v>3</v>
      </c>
      <c r="AA22" s="1">
        <v>4</v>
      </c>
      <c r="AB22" s="1">
        <v>3</v>
      </c>
      <c r="AC22" s="1">
        <v>4</v>
      </c>
      <c r="AD22" s="1">
        <v>4</v>
      </c>
      <c r="AE22" s="1">
        <v>4</v>
      </c>
      <c r="AF22" s="1">
        <v>4</v>
      </c>
      <c r="AG22" s="1">
        <v>4</v>
      </c>
      <c r="AH22" s="1">
        <v>4</v>
      </c>
      <c r="AI22" s="1">
        <v>3</v>
      </c>
      <c r="AJ22" s="1">
        <v>4</v>
      </c>
      <c r="AK22" s="1">
        <v>5</v>
      </c>
    </row>
    <row r="23" spans="1:37" x14ac:dyDescent="0.2">
      <c r="A23" s="1">
        <v>1</v>
      </c>
      <c r="B23" s="1" t="s">
        <v>56</v>
      </c>
      <c r="C23" s="1" t="s">
        <v>57</v>
      </c>
      <c r="D23" s="1">
        <v>910</v>
      </c>
      <c r="E23" s="1">
        <v>1</v>
      </c>
      <c r="F23" s="1">
        <v>1</v>
      </c>
      <c r="G23" s="1" t="s">
        <v>23</v>
      </c>
      <c r="J23" s="1">
        <v>2018</v>
      </c>
      <c r="K23" s="1">
        <v>21</v>
      </c>
      <c r="L23" s="1">
        <v>4.47</v>
      </c>
      <c r="N23" s="1">
        <v>0</v>
      </c>
      <c r="Q23" s="1">
        <v>3</v>
      </c>
      <c r="R23" s="1">
        <v>4</v>
      </c>
      <c r="S23" s="1">
        <v>3</v>
      </c>
      <c r="T23" s="1">
        <v>4</v>
      </c>
      <c r="U23" s="1">
        <v>4</v>
      </c>
      <c r="V23" s="1">
        <v>3</v>
      </c>
      <c r="W23" s="1">
        <v>4</v>
      </c>
      <c r="X23" s="1">
        <v>3</v>
      </c>
      <c r="Y23" s="1">
        <v>4</v>
      </c>
      <c r="Z23" s="1">
        <v>4</v>
      </c>
      <c r="AA23" s="1">
        <v>4</v>
      </c>
      <c r="AB23" s="1">
        <v>4</v>
      </c>
      <c r="AC23" s="1">
        <v>4</v>
      </c>
      <c r="AD23" s="1">
        <v>4</v>
      </c>
      <c r="AE23" s="1">
        <v>5</v>
      </c>
      <c r="AF23" s="1">
        <v>3</v>
      </c>
      <c r="AG23" s="1">
        <v>4</v>
      </c>
      <c r="AH23" s="1">
        <v>4</v>
      </c>
      <c r="AI23" s="1">
        <v>4</v>
      </c>
      <c r="AJ23" s="1">
        <v>3</v>
      </c>
      <c r="AK23" s="1">
        <v>5</v>
      </c>
    </row>
    <row r="24" spans="1:37" x14ac:dyDescent="0.2">
      <c r="A24" s="1">
        <v>1</v>
      </c>
      <c r="B24" s="1" t="s">
        <v>58</v>
      </c>
      <c r="C24" s="1" t="s">
        <v>59</v>
      </c>
      <c r="D24" s="1">
        <v>920</v>
      </c>
      <c r="E24" s="1">
        <v>1</v>
      </c>
      <c r="F24" s="1">
        <v>1</v>
      </c>
      <c r="G24" s="1" t="s">
        <v>23</v>
      </c>
      <c r="J24" s="1">
        <v>2018</v>
      </c>
      <c r="K24" s="1">
        <v>21</v>
      </c>
      <c r="L24" s="1">
        <v>4.4800000000000004</v>
      </c>
      <c r="N24" s="1">
        <v>1</v>
      </c>
      <c r="Q24" s="1">
        <v>3</v>
      </c>
      <c r="R24" s="1">
        <v>4</v>
      </c>
      <c r="S24" s="1">
        <v>4</v>
      </c>
      <c r="T24" s="1">
        <v>4</v>
      </c>
      <c r="U24" s="1">
        <v>5</v>
      </c>
      <c r="V24" s="1">
        <v>3</v>
      </c>
      <c r="W24" s="1">
        <v>4</v>
      </c>
      <c r="X24" s="1">
        <v>3</v>
      </c>
      <c r="Y24" s="1">
        <v>4</v>
      </c>
      <c r="Z24" s="1">
        <v>4</v>
      </c>
      <c r="AA24" s="1">
        <v>4</v>
      </c>
      <c r="AB24" s="1">
        <v>4</v>
      </c>
      <c r="AC24" s="1">
        <v>4</v>
      </c>
      <c r="AD24" s="1">
        <v>4</v>
      </c>
      <c r="AE24" s="1">
        <v>5</v>
      </c>
      <c r="AF24" s="1">
        <v>4</v>
      </c>
      <c r="AG24" s="1">
        <v>4</v>
      </c>
      <c r="AH24" s="1">
        <v>4</v>
      </c>
      <c r="AI24" s="1">
        <v>4</v>
      </c>
      <c r="AJ24" s="1">
        <v>3</v>
      </c>
      <c r="AK24" s="1">
        <v>5</v>
      </c>
    </row>
    <row r="25" spans="1:37" x14ac:dyDescent="0.2">
      <c r="A25" s="1">
        <v>1</v>
      </c>
      <c r="B25" s="1" t="s">
        <v>60</v>
      </c>
      <c r="C25" s="1" t="s">
        <v>61</v>
      </c>
      <c r="D25" s="1">
        <v>940</v>
      </c>
      <c r="E25" s="1">
        <v>1</v>
      </c>
      <c r="F25" s="1">
        <v>1</v>
      </c>
      <c r="G25" s="1" t="s">
        <v>23</v>
      </c>
      <c r="J25" s="1">
        <v>2018</v>
      </c>
      <c r="K25" s="1">
        <v>21</v>
      </c>
      <c r="L25" s="1">
        <v>4.5199999999999996</v>
      </c>
      <c r="N25" s="1">
        <v>1</v>
      </c>
      <c r="Q25" s="1">
        <v>3</v>
      </c>
      <c r="R25" s="1">
        <v>5</v>
      </c>
      <c r="S25" s="1">
        <v>3</v>
      </c>
      <c r="T25" s="1">
        <v>4</v>
      </c>
      <c r="U25" s="1">
        <v>5</v>
      </c>
      <c r="V25" s="1">
        <v>3</v>
      </c>
      <c r="W25" s="1">
        <v>3</v>
      </c>
      <c r="X25" s="1">
        <v>4</v>
      </c>
      <c r="Y25" s="1">
        <v>5</v>
      </c>
      <c r="Z25" s="1">
        <v>3</v>
      </c>
      <c r="AA25" s="1">
        <v>4</v>
      </c>
      <c r="AB25" s="1">
        <v>3</v>
      </c>
      <c r="AC25" s="1">
        <v>4</v>
      </c>
      <c r="AD25" s="1">
        <v>4</v>
      </c>
      <c r="AE25" s="1" t="s">
        <v>62</v>
      </c>
      <c r="AF25" s="1">
        <v>3</v>
      </c>
      <c r="AG25" s="1">
        <v>4</v>
      </c>
      <c r="AH25" s="1">
        <v>5</v>
      </c>
      <c r="AI25" s="1">
        <v>4</v>
      </c>
      <c r="AJ25" s="1">
        <v>3</v>
      </c>
      <c r="AK25" s="1">
        <v>5</v>
      </c>
    </row>
    <row r="26" spans="1:37" x14ac:dyDescent="0.2">
      <c r="A26" s="1">
        <v>1</v>
      </c>
      <c r="B26" s="1" t="s">
        <v>63</v>
      </c>
      <c r="C26" s="1" t="s">
        <v>63</v>
      </c>
      <c r="D26" s="1" t="s">
        <v>64</v>
      </c>
      <c r="E26" s="1">
        <v>1</v>
      </c>
      <c r="F26" s="1">
        <v>0</v>
      </c>
      <c r="G26" s="1" t="s">
        <v>64</v>
      </c>
      <c r="K26" s="1">
        <v>21</v>
      </c>
      <c r="Q26" s="1">
        <v>1</v>
      </c>
      <c r="R26" s="1">
        <v>1</v>
      </c>
      <c r="S26" s="1">
        <v>2</v>
      </c>
      <c r="T26" s="1">
        <v>2</v>
      </c>
      <c r="U26" s="1">
        <v>1</v>
      </c>
      <c r="V26" s="1">
        <v>1</v>
      </c>
      <c r="W26" s="1">
        <v>1</v>
      </c>
      <c r="X26" s="1">
        <v>2</v>
      </c>
      <c r="Y26" s="1">
        <v>2</v>
      </c>
      <c r="Z26" s="1">
        <v>1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1</v>
      </c>
      <c r="AH26" s="1">
        <v>2</v>
      </c>
      <c r="AI26" s="1">
        <v>2</v>
      </c>
      <c r="AJ26" s="1">
        <v>2</v>
      </c>
      <c r="AK26" s="1">
        <v>1</v>
      </c>
    </row>
    <row r="27" spans="1:37" x14ac:dyDescent="0.2">
      <c r="A27" s="1">
        <v>1</v>
      </c>
      <c r="B27" s="1" t="s">
        <v>65</v>
      </c>
      <c r="C27" s="1" t="s">
        <v>65</v>
      </c>
      <c r="D27" s="1" t="s">
        <v>64</v>
      </c>
      <c r="E27" s="1">
        <v>1</v>
      </c>
      <c r="F27" s="1">
        <v>0</v>
      </c>
      <c r="G27" s="1" t="s">
        <v>64</v>
      </c>
      <c r="K27" s="1">
        <v>21</v>
      </c>
      <c r="Q27" s="1">
        <v>2</v>
      </c>
      <c r="R27" s="1">
        <v>2</v>
      </c>
      <c r="S27" s="1">
        <v>4</v>
      </c>
      <c r="T27" s="1">
        <v>2</v>
      </c>
      <c r="U27" s="1">
        <v>4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2</v>
      </c>
      <c r="AB27" s="1">
        <v>2</v>
      </c>
      <c r="AC27" s="1">
        <v>4</v>
      </c>
      <c r="AD27" s="1">
        <v>4</v>
      </c>
      <c r="AE27" s="1">
        <v>4</v>
      </c>
      <c r="AF27" s="1" t="s">
        <v>62</v>
      </c>
      <c r="AG27" s="1">
        <v>2</v>
      </c>
      <c r="AH27" s="1">
        <v>2</v>
      </c>
      <c r="AI27" s="1">
        <v>4</v>
      </c>
      <c r="AJ27" s="1">
        <v>4</v>
      </c>
      <c r="AK27" s="1">
        <v>4</v>
      </c>
    </row>
    <row r="29" spans="1:37" x14ac:dyDescent="0.2">
      <c r="A29" s="1" t="s">
        <v>66</v>
      </c>
    </row>
    <row r="30" spans="1:37" x14ac:dyDescent="0.2">
      <c r="A30" s="1" t="s">
        <v>62</v>
      </c>
    </row>
    <row r="31" spans="1:37" x14ac:dyDescent="0.2">
      <c r="A31" s="1" t="s">
        <v>62</v>
      </c>
    </row>
    <row r="32" spans="1:37" x14ac:dyDescent="0.2">
      <c r="A32" s="1" t="s">
        <v>62</v>
      </c>
    </row>
    <row r="33" spans="1:13" x14ac:dyDescent="0.2">
      <c r="A33" s="1" t="s">
        <v>62</v>
      </c>
    </row>
    <row r="34" spans="1:13" x14ac:dyDescent="0.2">
      <c r="A34" s="1" t="s">
        <v>62</v>
      </c>
    </row>
    <row r="35" spans="1:13" x14ac:dyDescent="0.2">
      <c r="A35" s="1" t="s">
        <v>62</v>
      </c>
    </row>
    <row r="36" spans="1:13" x14ac:dyDescent="0.2">
      <c r="A36" s="1" t="s">
        <v>62</v>
      </c>
    </row>
    <row r="37" spans="1:13" x14ac:dyDescent="0.2">
      <c r="A37" s="1" t="s">
        <v>62</v>
      </c>
    </row>
    <row r="38" spans="1:13" x14ac:dyDescent="0.2">
      <c r="A38" s="1" t="s">
        <v>62</v>
      </c>
    </row>
    <row r="39" spans="1:13" x14ac:dyDescent="0.2">
      <c r="A39" s="1" t="s">
        <v>62</v>
      </c>
    </row>
    <row r="40" spans="1:13" x14ac:dyDescent="0.2">
      <c r="A40" s="1" t="s">
        <v>62</v>
      </c>
    </row>
    <row r="41" spans="1:13" x14ac:dyDescent="0.2">
      <c r="A41" s="1" t="s">
        <v>62</v>
      </c>
    </row>
    <row r="42" spans="1:13" x14ac:dyDescent="0.2">
      <c r="A42" s="1" t="s">
        <v>62</v>
      </c>
    </row>
    <row r="43" spans="1:13" x14ac:dyDescent="0.2">
      <c r="A43" s="1" t="s">
        <v>62</v>
      </c>
    </row>
    <row r="44" spans="1:13" x14ac:dyDescent="0.2">
      <c r="A44" s="1" t="s">
        <v>62</v>
      </c>
    </row>
    <row r="45" spans="1:13" x14ac:dyDescent="0.2">
      <c r="A45" s="1" t="s">
        <v>62</v>
      </c>
    </row>
    <row r="46" spans="1:13" x14ac:dyDescent="0.2">
      <c r="A46" s="1" t="s">
        <v>62</v>
      </c>
      <c r="M46" s="3"/>
    </row>
    <row r="47" spans="1:13" x14ac:dyDescent="0.2">
      <c r="A47" s="1" t="s">
        <v>62</v>
      </c>
      <c r="M47" s="3"/>
    </row>
    <row r="48" spans="1:13" x14ac:dyDescent="0.2">
      <c r="A48" s="1" t="s">
        <v>62</v>
      </c>
    </row>
    <row r="49" spans="1:1" x14ac:dyDescent="0.2">
      <c r="A49" s="1" t="s">
        <v>62</v>
      </c>
    </row>
    <row r="50" spans="1:1" x14ac:dyDescent="0.2">
      <c r="A50" s="1" t="s">
        <v>62</v>
      </c>
    </row>
    <row r="52" spans="1:1" x14ac:dyDescent="0.2">
      <c r="A52" s="1" t="s">
        <v>67</v>
      </c>
    </row>
    <row r="53" spans="1:1" x14ac:dyDescent="0.2">
      <c r="A53" s="1" t="s">
        <v>62</v>
      </c>
    </row>
    <row r="54" spans="1:1" x14ac:dyDescent="0.2">
      <c r="A54" s="1" t="s">
        <v>62</v>
      </c>
    </row>
    <row r="55" spans="1:1" x14ac:dyDescent="0.2">
      <c r="A55" s="1" t="s">
        <v>62</v>
      </c>
    </row>
    <row r="56" spans="1:1" x14ac:dyDescent="0.2">
      <c r="A56" s="1" t="s">
        <v>62</v>
      </c>
    </row>
    <row r="57" spans="1:1" x14ac:dyDescent="0.2">
      <c r="A57" s="1" t="s">
        <v>62</v>
      </c>
    </row>
    <row r="58" spans="1:1" x14ac:dyDescent="0.2">
      <c r="A58" s="1" t="s">
        <v>62</v>
      </c>
    </row>
    <row r="59" spans="1:1" x14ac:dyDescent="0.2">
      <c r="A59" s="1" t="s">
        <v>62</v>
      </c>
    </row>
    <row r="60" spans="1:1" x14ac:dyDescent="0.2">
      <c r="A60" s="1" t="s">
        <v>62</v>
      </c>
    </row>
    <row r="61" spans="1:1" x14ac:dyDescent="0.2">
      <c r="A61" s="1" t="s">
        <v>62</v>
      </c>
    </row>
    <row r="62" spans="1:1" x14ac:dyDescent="0.2">
      <c r="A62" s="1" t="s">
        <v>62</v>
      </c>
    </row>
    <row r="63" spans="1:1" x14ac:dyDescent="0.2">
      <c r="A63" s="1" t="s">
        <v>62</v>
      </c>
    </row>
    <row r="64" spans="1:1" x14ac:dyDescent="0.2">
      <c r="A64" s="1" t="s">
        <v>62</v>
      </c>
    </row>
    <row r="65" spans="1:1" x14ac:dyDescent="0.2">
      <c r="A65" s="1" t="s">
        <v>62</v>
      </c>
    </row>
    <row r="66" spans="1:1" x14ac:dyDescent="0.2">
      <c r="A66" s="1" t="s">
        <v>62</v>
      </c>
    </row>
    <row r="67" spans="1:1" x14ac:dyDescent="0.2">
      <c r="A67" s="1" t="s">
        <v>62</v>
      </c>
    </row>
    <row r="68" spans="1:1" x14ac:dyDescent="0.2">
      <c r="A68" s="1" t="s">
        <v>62</v>
      </c>
    </row>
    <row r="69" spans="1:1" x14ac:dyDescent="0.2">
      <c r="A69" s="1" t="s">
        <v>62</v>
      </c>
    </row>
    <row r="70" spans="1:1" x14ac:dyDescent="0.2">
      <c r="A70" s="1" t="s">
        <v>62</v>
      </c>
    </row>
    <row r="71" spans="1:1" x14ac:dyDescent="0.2">
      <c r="A71" s="1" t="s">
        <v>62</v>
      </c>
    </row>
    <row r="72" spans="1:1" x14ac:dyDescent="0.2">
      <c r="A72" s="1" t="s">
        <v>62</v>
      </c>
    </row>
    <row r="73" spans="1:1" x14ac:dyDescent="0.2">
      <c r="A73" s="1" t="s">
        <v>62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Final Results</vt:lpstr>
      <vt:lpstr>Data</vt:lpstr>
      <vt:lpstr>Graph</vt:lpstr>
      <vt:lpstr>Lotus!Consumi_10</vt:lpstr>
      <vt:lpstr>Lotus!Consumi_11</vt:lpstr>
      <vt:lpstr>Lotus!Consumi_12</vt:lpstr>
      <vt:lpstr>Lotus!Consumi_13</vt:lpstr>
      <vt:lpstr>Lotus!Consumi_14</vt:lpstr>
      <vt:lpstr>Lotus!Consumi_19</vt:lpstr>
      <vt:lpstr>Lotus!Consumi_4</vt:lpstr>
      <vt:lpstr>Lotus!Consumi_5</vt:lpstr>
      <vt:lpstr>Lotus!Consumi_6</vt:lpstr>
      <vt:lpstr>Lotus!Consumi_7</vt:lpstr>
      <vt:lpstr>Lotus!Consumi_8</vt:lpstr>
      <vt:lpstr>Lotus!Consumi_9</vt:lpstr>
    </vt:vector>
  </TitlesOfParts>
  <Company>ITC of the 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</dc:creator>
  <cp:lastModifiedBy>Xiaoling Zhang</cp:lastModifiedBy>
  <cp:lastPrinted>2004-10-25T15:09:21Z</cp:lastPrinted>
  <dcterms:created xsi:type="dcterms:W3CDTF">1999-03-19T14:38:08Z</dcterms:created>
  <dcterms:modified xsi:type="dcterms:W3CDTF">2019-04-25T15:10:07Z</dcterms:modified>
</cp:coreProperties>
</file>